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mnfilesv\10107000財政経営課\財政係\08 決算統計\令和４年度決算統計\36_財政状況資料集の作成等について\31_様式修正後回答\"/>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7" i="10"/>
  <c r="AO36" i="10"/>
  <c r="AO35"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E38" i="10"/>
  <c r="AM38" i="10"/>
  <c r="U38" i="10"/>
  <c r="C38" i="10"/>
  <c r="CO37" i="10"/>
  <c r="BE37" i="10"/>
  <c r="AM37" i="10"/>
  <c r="U37" i="10"/>
  <c r="C37" i="10"/>
  <c r="BE36" i="10"/>
  <c r="AM36" i="10"/>
  <c r="U36" i="10"/>
  <c r="C36" i="10"/>
  <c r="BE35" i="10"/>
  <c r="AM35" i="10"/>
  <c r="U35" i="10"/>
  <c r="C35" i="10"/>
  <c r="CO34" i="10"/>
  <c r="CO35" i="10" s="1"/>
  <c r="CO36" i="10" s="1"/>
  <c r="BW34" i="10"/>
  <c r="BW35" i="10" s="1"/>
  <c r="BW36" i="10" s="1"/>
  <c r="BW37" i="10" s="1"/>
  <c r="BW38" i="10" s="1"/>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<sst xmlns="http://schemas.openxmlformats.org/spreadsheetml/2006/main" count="1084" uniqueCount="612">
  <si>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</si>
  <si>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</si>
  <si>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</si>
  <si>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</si>
  <si>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</si>
  <si>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</si>
  <si>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</si>
  <si>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</si>
  <si>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</si>
  <si>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</si>
  <si>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</si>
  <si>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</si>
  <si>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</si>
  <si>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</si>
  <si>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</si>
  <si>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</si>
  <si>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</si>
  <si>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</si>
  <si>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</si>
  <si>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</si>
  <si>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</si>
  <si>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</si>
  <si>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</si>
  <si>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</si>
  <si>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</si>
  <si>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</si>
  <si>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</si>
  <si>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</si>
  <si>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</si>
  <si>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</si>
  <si>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</si>
  <si>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</si>
  <si>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</si>
  <si>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</si>
  <si>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</si>
  <si>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</si>
  <si>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</si>
  <si>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</si>
  <si>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</si>
  <si>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</si>
  <si>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</si>
  <si>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</si>
  <si>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</si>
  <si>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</si>
  <si>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</si>
  <si>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</si>
  <si>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</si>
  <si>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</si>
  <si>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</si>
  <si>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</si>
  <si>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</si>
  <si>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</si>
  <si>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</si>
  <si>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</si>
  <si>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</si>
  <si>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</si>
  <si>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</si>
  <si>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</si>
  <si>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</si>
  <si>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</si>
  <si>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</si>
  <si>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</si>
  <si>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</si>
  <si>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</si>
  <si>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</si>
  <si>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</si>
  <si>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</si>
  <si>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</si>
  <si>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</si>
  <si>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</si>
  <si>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</si>
  <si>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</si>
  <si>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</si>
  <si>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</si>
  <si>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</si>
  <si>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</si>
  <si>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</si>
  <si>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</si>
  <si>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</si>
  <si>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</si>
  <si>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</si>
  <si>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</si>
  <si>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</si>
  <si>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</si>
  <si>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</si>
  <si>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</si>
  <si>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Ⅱ－０</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</si>
  <si>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</si>
  <si>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</si>
  <si>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</si>
  <si>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</si>
  <si>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</si>
  <si>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</si>
  <si>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</si>
  <si>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</si>
  <si>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</si>
  <si>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</si>
  <si>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</si>
  <si>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</si>
  <si>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登米市</t>
    <phoneticPr fontId="5"/>
  </si>
  <si>
    <t>地方交付税種地</t>
    <rPh sb="0" eb="2">
      <t>チホウ</t>
    </rPh>
    <rPh sb="2" eb="5">
      <t>コウフゼイ</t>
    </rPh>
    <rPh sb="5" eb="6">
      <t>シュ</t>
    </rPh>
    <rPh sb="6" eb="7">
      <t>チ</t>
    </rPh>
    <phoneticPr fontId="5"/>
  </si>
  <si>
    <t>1-2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</si>
  <si>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</si>
  <si>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</si>
  <si>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</si>
  <si>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</si>
  <si>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</si>
  <si>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</si>
  <si>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</si>
  <si>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</si>
  <si>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</si>
  <si>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</si>
  <si>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</si>
  <si>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</si>
  <si>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</si>
  <si>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</si>
  <si>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</si>
  <si>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</si>
  <si>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</si>
  <si>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</si>
  <si>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</si>
  <si>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</si>
  <si>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</si>
  <si>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</si>
  <si>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</si>
  <si>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-7.2</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</si>
  <si>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</si>
  <si>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</si>
  <si>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</si>
  <si>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</si>
  <si>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</si>
  <si>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</si>
  <si>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</si>
  <si>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</si>
  <si>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</si>
  <si>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</si>
  <si>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</si>
  <si>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</si>
  <si>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</si>
  <si>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</si>
  <si>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</si>
  <si>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</si>
  <si>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</si>
  <si>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</si>
  <si>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</si>
  <si>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</si>
  <si>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</si>
  <si>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</si>
  <si>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</si>
  <si>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</si>
  <si>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</si>
  <si>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</si>
  <si>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</si>
  <si>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</si>
  <si>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</si>
  <si>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</si>
  <si>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-1.8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</si>
  <si>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</si>
  <si>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</si>
  <si>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</si>
  <si>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</si>
  <si>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</si>
  <si>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</si>
  <si>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</si>
  <si>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</si>
  <si>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</si>
  <si>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</si>
  <si>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</si>
  <si>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</si>
  <si>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</si>
  <si>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</si>
  <si>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</si>
  <si>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</si>
  <si>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</si>
  <si>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</si>
  <si>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</si>
  <si>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</si>
  <si>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</si>
  <si>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</si>
  <si>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</si>
  <si>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</si>
  <si>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</si>
  <si>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</si>
  <si>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</si>
  <si>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</si>
  <si>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</si>
  <si>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</si>
  <si>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</si>
  <si>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</si>
  <si>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</si>
  <si>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</si>
  <si>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</si>
  <si>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</si>
  <si>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</si>
  <si>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</si>
  <si>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</si>
  <si>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</si>
  <si>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</si>
  <si>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</si>
  <si>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</si>
  <si>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</si>
  <si>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</si>
  <si>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</si>
  <si>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</si>
  <si>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</si>
  <si>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</si>
  <si>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</si>
  <si>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</si>
  <si>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</si>
  <si>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</si>
  <si>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</si>
  <si>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</si>
  <si>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</si>
  <si>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</si>
  <si>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</si>
  <si>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</si>
  <si>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</si>
  <si>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</si>
  <si>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宮城県登米市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</si>
  <si>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</si>
  <si>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</si>
  <si>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</si>
  <si>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</si>
  <si>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</si>
  <si>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</si>
  <si>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</si>
  <si>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</si>
  <si>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</si>
  <si>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</si>
  <si>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</si>
  <si>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</si>
  <si>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</si>
  <si>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</si>
  <si>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</si>
  <si>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</si>
  <si>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</si>
  <si>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</si>
  <si>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</si>
  <si>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</si>
  <si>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</si>
  <si>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</si>
  <si>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</si>
  <si>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</si>
  <si>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</si>
  <si>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</si>
  <si>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</si>
  <si>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</si>
  <si>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</si>
  <si>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</si>
  <si>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</si>
  <si>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</si>
  <si>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</si>
  <si>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</si>
  <si>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</si>
  <si>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</si>
  <si>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</si>
  <si>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</si>
  <si>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</si>
  <si>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</si>
  <si>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</si>
  <si>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</si>
  <si>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</si>
  <si>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</si>
  <si>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</si>
  <si>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</si>
  <si>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</si>
  <si>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</si>
  <si>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</si>
  <si>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</si>
  <si>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</si>
  <si>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</si>
  <si>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</si>
  <si>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</si>
  <si>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</si>
  <si>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</si>
  <si>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</si>
  <si>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</si>
  <si>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</si>
  <si>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</si>
  <si>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</si>
  <si>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</si>
  <si>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</si>
  <si>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</si>
  <si>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</si>
  <si>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</si>
  <si>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</si>
  <si>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</si>
  <si>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</si>
  <si>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</si>
  <si>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</si>
  <si>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</si>
  <si>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</si>
  <si>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</si>
  <si>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</si>
  <si>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</si>
  <si>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</si>
  <si>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</si>
  <si>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</si>
  <si>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</si>
  <si>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</si>
  <si>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</si>
  <si>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</si>
  <si>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</si>
  <si>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</si>
  <si>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</si>
  <si>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</si>
  <si>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</si>
  <si>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</si>
  <si>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</si>
  <si>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</si>
  <si>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</si>
  <si>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</si>
  <si>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</si>
  <si>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</si>
  <si>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</si>
  <si>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</si>
  <si>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</si>
  <si>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</si>
  <si>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</si>
  <si>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</si>
  <si>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</si>
  <si>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</si>
  <si>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</si>
  <si>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</si>
  <si>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</si>
  <si>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</si>
  <si>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</si>
  <si>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</si>
  <si>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</si>
  <si>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</si>
  <si>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</si>
  <si>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</si>
  <si>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</si>
  <si>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</si>
  <si>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</si>
  <si>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</si>
  <si>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</si>
  <si>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</si>
  <si>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</si>
  <si>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</si>
  <si>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</si>
  <si>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</si>
  <si>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</si>
  <si>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</si>
  <si>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</si>
  <si>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</si>
  <si>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</si>
  <si>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介護サービス</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</si>
  <si>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</si>
  <si>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</si>
  <si>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</si>
  <si>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</si>
  <si>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</si>
  <si>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</si>
  <si>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</si>
  <si>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</si>
  <si>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</si>
  <si>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</si>
  <si>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</si>
  <si>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</si>
  <si>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</si>
  <si>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</si>
  <si>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</si>
  <si>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</si>
  <si>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</si>
  <si>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</si>
  <si>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</si>
  <si>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</si>
  <si>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</si>
  <si>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</si>
  <si>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宮城県登米市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</si>
  <si>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</si>
  <si>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</si>
  <si>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</si>
  <si>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</si>
  <si>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</si>
  <si>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</si>
  <si>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</si>
  <si>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</si>
  <si>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</si>
  <si>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</si>
  <si>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</si>
  <si>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</si>
  <si>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</si>
  <si>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</si>
  <si>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</si>
  <si>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</si>
  <si>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</si>
  <si>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</si>
  <si>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</si>
  <si>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</si>
  <si>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</si>
  <si>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</si>
  <si>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</si>
  <si>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</si>
  <si>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</si>
  <si>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</si>
  <si>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</si>
  <si>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</si>
  <si>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</si>
  <si>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</si>
  <si>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</si>
  <si>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</si>
  <si>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</si>
  <si>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</si>
  <si>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</si>
  <si>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</si>
  <si>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</si>
  <si>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</si>
  <si>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</si>
  <si>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</si>
  <si>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下水道事業会計</t>
    <phoneticPr fontId="5"/>
  </si>
  <si>
    <t>法適用企業</t>
    <phoneticPr fontId="5"/>
  </si>
  <si>
    <t>病院事業会計</t>
    <phoneticPr fontId="5"/>
  </si>
  <si>
    <t>法適用企業</t>
    <phoneticPr fontId="5"/>
  </si>
  <si>
    <t>老人保健施設事業会計</t>
    <phoneticPr fontId="5"/>
  </si>
  <si>
    <t>法適用企業</t>
    <phoneticPr fontId="5"/>
  </si>
  <si>
    <t>宅地造成事業特別会計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</si>
  <si>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</si>
  <si>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</si>
  <si>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</si>
  <si>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</si>
  <si>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</si>
  <si>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</si>
  <si>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</si>
  <si>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</si>
  <si>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</si>
  <si>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</si>
  <si>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</si>
  <si>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</si>
  <si>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</si>
  <si>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</si>
  <si>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</si>
  <si>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</si>
  <si>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</si>
  <si>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</si>
  <si>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</si>
  <si>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</si>
  <si>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</si>
  <si>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</si>
  <si>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</si>
  <si>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</si>
  <si>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</si>
  <si>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</si>
  <si>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</si>
  <si>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</si>
  <si>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</si>
  <si>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</si>
  <si>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</si>
  <si>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</si>
  <si>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</si>
  <si>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</si>
  <si>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</si>
  <si>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</si>
  <si>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</si>
  <si>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</si>
  <si>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</si>
  <si>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</si>
  <si>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</si>
  <si>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</si>
  <si>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</si>
  <si>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</si>
  <si>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</si>
  <si>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</si>
  <si>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</si>
  <si>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</si>
  <si>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</si>
  <si>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</si>
  <si>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</si>
  <si>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</si>
  <si>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</si>
  <si>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</si>
  <si>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</si>
  <si>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</si>
  <si>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</si>
  <si>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</si>
  <si>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t>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</si>
  <si>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</si>
  <si>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</si>
  <si>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</si>
  <si>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</si>
  <si>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</si>
  <si>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</si>
  <si>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</si>
  <si>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</si>
  <si>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</si>
  <si>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</si>
  <si>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</si>
  <si>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</si>
  <si>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</si>
  <si>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老人保健施設事業会計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</si>
  <si>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</si>
  <si>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</si>
  <si>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</si>
  <si>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</si>
  <si>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</si>
  <si>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</si>
  <si>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</si>
  <si>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</si>
  <si>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</si>
  <si>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</si>
  <si>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</si>
  <si>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</si>
  <si>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</si>
  <si>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</si>
  <si>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</si>
  <si>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</si>
  <si>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</si>
  <si>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</si>
  <si>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</si>
  <si>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</si>
  <si>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</si>
  <si>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</si>
  <si>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</si>
  <si>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</si>
  <si>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</si>
  <si>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</si>
  <si>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</si>
  <si>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</si>
  <si>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</si>
  <si>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</si>
  <si>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</si>
  <si>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</si>
  <si>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</si>
  <si>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</si>
  <si>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</si>
  <si>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</si>
  <si>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</si>
  <si>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</si>
  <si>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</si>
  <si>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</si>
  <si>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</si>
  <si>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</si>
  <si>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</si>
  <si>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</si>
  <si>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</si>
  <si>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</si>
  <si>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</si>
  <si>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</si>
  <si>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</si>
  <si>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</si>
  <si>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</si>
  <si>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</si>
  <si>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</si>
  <si>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</si>
  <si>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</si>
  <si>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</si>
  <si>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</si>
  <si>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</si>
  <si>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</si>
  <si>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</si>
  <si>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</si>
  <si>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</si>
  <si>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</si>
  <si>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</si>
  <si>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</si>
  <si>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</si>
  <si>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</si>
  <si>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</si>
  <si>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</si>
  <si>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</si>
  <si>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</si>
  <si>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</si>
  <si>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</si>
  <si>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</si>
  <si>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</si>
  <si>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</si>
  <si>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</si>
  <si>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</si>
  <si>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</si>
  <si>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</si>
  <si>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</si>
  <si>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</si>
  <si>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</si>
  <si>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4.49</t>
  </si>
  <si>
    <t>▲ 2.53</t>
  </si>
  <si>
    <t>▲ 4.98</t>
  </si>
  <si>
    <t>▲ 1.85</t>
  </si>
  <si>
    <t>▲ 5.12</t>
  </si>
  <si>
    <t>水道事業会計</t>
  </si>
  <si>
    <t>一般会計</t>
  </si>
  <si>
    <t>病院事業会計</t>
  </si>
  <si>
    <t>▲ 4.02</t>
  </si>
  <si>
    <t>▲ 3.84</t>
  </si>
  <si>
    <t>▲ 2.09</t>
  </si>
  <si>
    <t>下水道事業会計</t>
  </si>
  <si>
    <t>介護保険特別会計</t>
  </si>
  <si>
    <t>国民健康保険特別会計</t>
  </si>
  <si>
    <t>老人保健施設事業会計</t>
  </si>
  <si>
    <t>後期高齢者医療特別会計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</si>
  <si>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</si>
  <si>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</si>
  <si>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</si>
  <si>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</si>
  <si>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</si>
  <si>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</si>
  <si>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</si>
  <si>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</si>
  <si>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</si>
  <si>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宮城県市町村職員退職手当組合</t>
    <rPh sb="0" eb="3">
      <t>ミヤギケン</t>
    </rPh>
    <rPh sb="3" eb="6">
      <t>シチョウソン</t>
    </rPh>
    <rPh sb="6" eb="8">
      <t>ショクイン</t>
    </rPh>
    <rPh sb="8" eb="12">
      <t>タイショクテアテ</t>
    </rPh>
    <rPh sb="12" eb="14">
      <t>クミアイ</t>
    </rPh>
    <phoneticPr fontId="2"/>
  </si>
  <si>
    <t>宮城県市町村非常勤消防団員補償報償組合</t>
    <rPh sb="0" eb="3">
      <t>ミヤギケン</t>
    </rPh>
    <rPh sb="3" eb="6">
      <t>シチョウソン</t>
    </rPh>
    <rPh sb="6" eb="9">
      <t>ヒジョウキン</t>
    </rPh>
    <rPh sb="9" eb="13">
      <t>ショウボウダンイン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</si>
  <si>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</si>
  <si>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7">
      <t>コウキコウレイ</t>
    </rPh>
    <rPh sb="7" eb="8">
      <t>シャ</t>
    </rPh>
    <rPh sb="8" eb="10">
      <t>イリョウ</t>
    </rPh>
    <rPh sb="10" eb="14">
      <t>コウイキレンゴウ</t>
    </rPh>
    <phoneticPr fontId="2"/>
  </si>
  <si>
    <t>宮城県後期高齢者医療事業会計</t>
    <rPh sb="0" eb="3">
      <t>ミヤギケン</t>
    </rPh>
    <rPh sb="3" eb="8">
      <t>コウキコウレイシャ</t>
    </rPh>
    <rPh sb="8" eb="10">
      <t>イリョウ</t>
    </rPh>
    <rPh sb="10" eb="14">
      <t>ジギョウカイケイ</t>
    </rPh>
    <phoneticPr fontId="2"/>
  </si>
  <si>
    <t>公益財団法人登米文化振興財団</t>
    <rPh sb="0" eb="4">
      <t>コウエキザイダン</t>
    </rPh>
    <rPh sb="4" eb="6">
      <t>ホウジン</t>
    </rPh>
    <rPh sb="6" eb="8">
      <t>トメ</t>
    </rPh>
    <rPh sb="8" eb="10">
      <t>ブンカ</t>
    </rPh>
    <rPh sb="10" eb="14">
      <t>シンコウザイダン</t>
    </rPh>
    <phoneticPr fontId="2"/>
  </si>
  <si>
    <t>株式会社とよま振興公社</t>
    <rPh sb="0" eb="4">
      <t>カブシキカイシャ</t>
    </rPh>
    <rPh sb="7" eb="11">
      <t>シンコウコウシャ</t>
    </rPh>
    <phoneticPr fontId="2"/>
  </si>
  <si>
    <t>株式会社いしこし</t>
    <rPh sb="0" eb="2">
      <t>カブシキ</t>
    </rPh>
    <rPh sb="2" eb="4">
      <t>カイシャ</t>
    </rPh>
    <phoneticPr fontId="2"/>
  </si>
  <si>
    <t>未来のまちづくり推進基金</t>
    <rPh sb="0" eb="2">
      <t>ミライ</t>
    </rPh>
    <rPh sb="8" eb="10">
      <t>スイシン</t>
    </rPh>
    <rPh sb="10" eb="12">
      <t>キキン</t>
    </rPh>
    <phoneticPr fontId="2"/>
  </si>
  <si>
    <t>地域福祉基金</t>
    <rPh sb="0" eb="4">
      <t>チイキフクシ</t>
    </rPh>
    <rPh sb="4" eb="6">
      <t>キキン</t>
    </rPh>
    <phoneticPr fontId="2"/>
  </si>
  <si>
    <t>ふるさと応援基金</t>
    <rPh sb="4" eb="6">
      <t>オウエン</t>
    </rPh>
    <rPh sb="6" eb="8">
      <t>キキン</t>
    </rPh>
    <phoneticPr fontId="2"/>
  </si>
  <si>
    <t>公共施設等維持補修基金</t>
  </si>
  <si>
    <t>ふるさと基金</t>
    <rPh sb="4" eb="6">
      <t>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</si>
</sst>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20">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79245</c:v>
                </c:pt>
                <c:pt idx="1">
                  <c:v>71604</c:v>
                </c:pt>
                <c:pt idx="2">
                  <c:v>67009</c:v>
                </c:pt>
                <c:pt idx="3">
                  <c:v>40807</c:v>
                </c:pt>
                <c:pt idx="4">
                  <c:v>37343</c:v>
                </c:pt>
              </c:numCache>
            </c:numRef>
          </c:val>
          <c:smooth val="0"/>
          <c:extLst>
            <c:ext xmlns:c16="http://schemas.microsoft.com/office/drawing/2014/chart" uri="{C3380CC4-5D6E-409C-BE32-E72D297353CC}">
              <c16:uniqueId val="{00000000-311D-46B9-925A-87B609556B8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152784</c:v>
                </c:pt>
                <c:pt idx="1">
                  <c:v>94445</c:v>
                </c:pt>
                <c:pt idx="2">
                  <c:v>54108</c:v>
                </c:pt>
                <c:pt idx="3">
                  <c:v>35468</c:v>
                </c:pt>
                <c:pt idx="4">
                  <c:v>29371</c:v>
                </c:pt>
              </c:numCache>
            </c:numRef>
          </c:val>
          <c:smooth val="0"/>
          <c:extLst>
            <c:ext xmlns:c16="http://schemas.microsoft.com/office/drawing/2014/chart" uri="{C3380CC4-5D6E-409C-BE32-E72D297353CC}">
              <c16:uniqueId val="{00000001-311D-46B9-925A-87B609556B8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4.04</c:v>
                </c:pt>
                <c:pt idx="1">
                  <c:v>6.25</c:v>
                </c:pt>
                <c:pt idx="2">
                  <c:v>3.11</c:v>
                </c:pt>
                <c:pt idx="3">
                  <c:v>4.25</c:v>
                </c:pt>
                <c:pt idx="4">
                  <c:v>4.3</c:v>
                </c:pt>
              </c:numCache>
            </c:numRef>
          </c:val>
          <c:extLst>
            <c:ext xmlns:c16="http://schemas.microsoft.com/office/drawing/2014/chart" uri="{C3380CC4-5D6E-409C-BE32-E72D297353CC}">
              <c16:uniqueId val="{00000000-095F-4E99-B54B-F8529369F1D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21.46</c:v>
                </c:pt>
                <c:pt idx="1">
                  <c:v>19.41</c:v>
                </c:pt>
                <c:pt idx="2">
                  <c:v>20.55</c:v>
                </c:pt>
                <c:pt idx="3">
                  <c:v>18.41</c:v>
                </c:pt>
                <c:pt idx="4">
                  <c:v>16.3</c:v>
                </c:pt>
              </c:numCache>
            </c:numRef>
          </c:val>
          <c:extLst>
            <c:ext xmlns:c16="http://schemas.microsoft.com/office/drawing/2014/chart" uri="{C3380CC4-5D6E-409C-BE32-E72D297353CC}">
              <c16:uniqueId val="{00000001-095F-4E99-B54B-F8529369F1D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-4.49</c:v>
                </c:pt>
                <c:pt idx="1">
                  <c:v>-2.5299999999999998</c:v>
                </c:pt>
                <c:pt idx="2">
                  <c:v>-4.9800000000000004</c:v>
                </c:pt>
                <c:pt idx="3">
                  <c:v>-1.85</c:v>
                </c:pt>
                <c:pt idx="4">
                  <c:v>-5.12</c:v>
                </c:pt>
              </c:numCache>
            </c:numRef>
          </c:val>
          <c:smooth val="0"/>
          <c:extLst>
            <c:ext xmlns:c16="http://schemas.microsoft.com/office/drawing/2014/chart" uri="{C3380CC4-5D6E-409C-BE32-E72D297353CC}">
              <c16:uniqueId val="{00000002-095F-4E99-B54B-F8529369F1D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0.35</c:v>
                </c:pt>
                <c:pt idx="2">
                  <c:v>#N/A</c:v>
                </c:pt>
                <c:pt idx="3">
                  <c:v>0.81</c:v>
                </c:pt>
                <c:pt idx="4">
                  <c:v>#N/A</c:v>
                </c:pt>
                <c:pt idx="5">
                  <c:v>0</c:v>
                </c:pt>
                <c:pt idx="6">
                  <c:v>#N/A</c:v>
                </c:pt>
                <c:pt idx="7">
                  <c:v>0</c:v>
                </c:pt>
                <c:pt idx="8">
                  <c:v>#N/A</c:v>
                </c:pt>
                <c:pt idx="9">
                  <c:v>0.01</c:v>
                </c:pt>
              </c:numCache>
            </c:numRef>
          </c:val>
          <c:extLst>
            <c:ext xmlns:c16="http://schemas.microsoft.com/office/drawing/2014/chart" uri="{C3380CC4-5D6E-409C-BE32-E72D297353CC}">
              <c16:uniqueId val="{00000000-9C77-4140-AF8A-E461C63E5D4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C77-4140-AF8A-E461C63E5D47}"/>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7.0000000000000007E-2</c:v>
                </c:pt>
                <c:pt idx="2">
                  <c:v>#N/A</c:v>
                </c:pt>
                <c:pt idx="3">
                  <c:v>0.05</c:v>
                </c:pt>
                <c:pt idx="4">
                  <c:v>#N/A</c:v>
                </c:pt>
                <c:pt idx="5">
                  <c:v>0.05</c:v>
                </c:pt>
                <c:pt idx="6">
                  <c:v>#N/A</c:v>
                </c:pt>
                <c:pt idx="7">
                  <c:v>0.05</c:v>
                </c:pt>
                <c:pt idx="8">
                  <c:v>#N/A</c:v>
                </c:pt>
                <c:pt idx="9">
                  <c:v>7.0000000000000007E-2</c:v>
                </c:pt>
              </c:numCache>
            </c:numRef>
          </c:val>
          <c:extLst>
            <c:ext xmlns:c16="http://schemas.microsoft.com/office/drawing/2014/chart" uri="{C3380CC4-5D6E-409C-BE32-E72D297353CC}">
              <c16:uniqueId val="{00000002-9C77-4140-AF8A-E461C63E5D47}"/>
            </c:ext>
          </c:extLst>
        </c:ser>
        <c:ser>
          <c:idx val="3"/>
          <c:order val="3"/>
          <c:tx>
            <c:strRef>
              <c:f>データシート!$A$30</c:f>
              <c:strCache>
                <c:ptCount val="1"/>
                <c:pt idx="0">
                  <c:v>老人保健施設事業会計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0.21</c:v>
                </c:pt>
                <c:pt idx="4">
                  <c:v>#N/A</c:v>
                </c:pt>
                <c:pt idx="5">
                  <c:v>0.24</c:v>
                </c:pt>
                <c:pt idx="6">
                  <c:v>#N/A</c:v>
                </c:pt>
                <c:pt idx="7">
                  <c:v>0.19</c:v>
                </c:pt>
                <c:pt idx="8">
                  <c:v>#N/A</c:v>
                </c:pt>
                <c:pt idx="9">
                  <c:v>0.13</c:v>
                </c:pt>
              </c:numCache>
            </c:numRef>
          </c:val>
          <c:extLst>
            <c:ext xmlns:c16="http://schemas.microsoft.com/office/drawing/2014/chart" uri="{C3380CC4-5D6E-409C-BE32-E72D297353CC}">
              <c16:uniqueId val="{00000003-9C77-4140-AF8A-E461C63E5D47}"/>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1.17</c:v>
                </c:pt>
                <c:pt idx="2">
                  <c:v>#N/A</c:v>
                </c:pt>
                <c:pt idx="3">
                  <c:v>1.25</c:v>
                </c:pt>
                <c:pt idx="4">
                  <c:v>#N/A</c:v>
                </c:pt>
                <c:pt idx="5">
                  <c:v>1.1399999999999999</c:v>
                </c:pt>
                <c:pt idx="6">
                  <c:v>#N/A</c:v>
                </c:pt>
                <c:pt idx="7">
                  <c:v>1.42</c:v>
                </c:pt>
                <c:pt idx="8">
                  <c:v>#N/A</c:v>
                </c:pt>
                <c:pt idx="9">
                  <c:v>1.07</c:v>
                </c:pt>
              </c:numCache>
            </c:numRef>
          </c:val>
          <c:extLst>
            <c:ext xmlns:c16="http://schemas.microsoft.com/office/drawing/2014/chart" uri="{C3380CC4-5D6E-409C-BE32-E72D297353CC}">
              <c16:uniqueId val="{00000004-9C77-4140-AF8A-E461C63E5D47}"/>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1.27</c:v>
                </c:pt>
                <c:pt idx="2">
                  <c:v>#N/A</c:v>
                </c:pt>
                <c:pt idx="3">
                  <c:v>0.54</c:v>
                </c:pt>
                <c:pt idx="4">
                  <c:v>#N/A</c:v>
                </c:pt>
                <c:pt idx="5">
                  <c:v>0.84</c:v>
                </c:pt>
                <c:pt idx="6">
                  <c:v>#N/A</c:v>
                </c:pt>
                <c:pt idx="7">
                  <c:v>1.06</c:v>
                </c:pt>
                <c:pt idx="8">
                  <c:v>#N/A</c:v>
                </c:pt>
                <c:pt idx="9">
                  <c:v>1.38</c:v>
                </c:pt>
              </c:numCache>
            </c:numRef>
          </c:val>
          <c:extLst>
            <c:ext xmlns:c16="http://schemas.microsoft.com/office/drawing/2014/chart" uri="{C3380CC4-5D6E-409C-BE32-E72D297353CC}">
              <c16:uniqueId val="{00000005-9C77-4140-AF8A-E461C63E5D47}"/>
            </c:ext>
          </c:extLst>
        </c:ser>
        <c:ser>
          <c:idx val="6"/>
          <c:order val="6"/>
          <c:tx>
            <c:strRef>
              <c:f>データシート!$A$33</c:f>
              <c:strCache>
                <c:ptCount val="1"/>
                <c:pt idx="0">
                  <c:v>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0</c:v>
                </c:pt>
                <c:pt idx="1">
                  <c:v>0</c:v>
                </c:pt>
                <c:pt idx="2">
                  <c:v>0</c:v>
                </c:pt>
                <c:pt idx="3">
                  <c:v>0</c:v>
                </c:pt>
                <c:pt idx="4">
                  <c:v>#N/A</c:v>
                </c:pt>
                <c:pt idx="5">
                  <c:v>0.63</c:v>
                </c:pt>
                <c:pt idx="6">
                  <c:v>#N/A</c:v>
                </c:pt>
                <c:pt idx="7">
                  <c:v>1.23</c:v>
                </c:pt>
                <c:pt idx="8">
                  <c:v>#N/A</c:v>
                </c:pt>
                <c:pt idx="9">
                  <c:v>1.54</c:v>
                </c:pt>
              </c:numCache>
            </c:numRef>
          </c:val>
          <c:extLst>
            <c:ext xmlns:c16="http://schemas.microsoft.com/office/drawing/2014/chart" uri="{C3380CC4-5D6E-409C-BE32-E72D297353CC}">
              <c16:uniqueId val="{00000006-9C77-4140-AF8A-E461C63E5D47}"/>
            </c:ext>
          </c:extLst>
        </c:ser>
        <c:ser>
          <c:idx val="7"/>
          <c:order val="7"/>
          <c:tx>
            <c:strRef>
              <c:f>データシート!$A$34</c:f>
              <c:strCache>
                <c:ptCount val="1"/>
                <c:pt idx="0">
                  <c:v>病院事業会計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4.0199999999999996</c:v>
                </c:pt>
                <c:pt idx="1">
                  <c:v>#N/A</c:v>
                </c:pt>
                <c:pt idx="2">
                  <c:v>3.84</c:v>
                </c:pt>
                <c:pt idx="3">
                  <c:v>#N/A</c:v>
                </c:pt>
                <c:pt idx="4">
                  <c:v>2.09</c:v>
                </c:pt>
                <c:pt idx="5">
                  <c:v>#N/A</c:v>
                </c:pt>
                <c:pt idx="6">
                  <c:v>#N/A</c:v>
                </c:pt>
                <c:pt idx="7">
                  <c:v>0.18</c:v>
                </c:pt>
                <c:pt idx="8">
                  <c:v>#N/A</c:v>
                </c:pt>
                <c:pt idx="9">
                  <c:v>2.36</c:v>
                </c:pt>
              </c:numCache>
            </c:numRef>
          </c:val>
          <c:extLst>
            <c:ext xmlns:c16="http://schemas.microsoft.com/office/drawing/2014/chart" uri="{C3380CC4-5D6E-409C-BE32-E72D297353CC}">
              <c16:uniqueId val="{00000007-9C77-4140-AF8A-E461C63E5D4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4.04</c:v>
                </c:pt>
                <c:pt idx="2">
                  <c:v>#N/A</c:v>
                </c:pt>
                <c:pt idx="3">
                  <c:v>6.25</c:v>
                </c:pt>
                <c:pt idx="4">
                  <c:v>#N/A</c:v>
                </c:pt>
                <c:pt idx="5">
                  <c:v>3.1</c:v>
                </c:pt>
                <c:pt idx="6">
                  <c:v>#N/A</c:v>
                </c:pt>
                <c:pt idx="7">
                  <c:v>4.24</c:v>
                </c:pt>
                <c:pt idx="8">
                  <c:v>#N/A</c:v>
                </c:pt>
                <c:pt idx="9">
                  <c:v>4.29</c:v>
                </c:pt>
              </c:numCache>
            </c:numRef>
          </c:val>
          <c:extLst>
            <c:ext xmlns:c16="http://schemas.microsoft.com/office/drawing/2014/chart" uri="{C3380CC4-5D6E-409C-BE32-E72D297353CC}">
              <c16:uniqueId val="{00000008-9C77-4140-AF8A-E461C63E5D4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10.59</c:v>
                </c:pt>
                <c:pt idx="2">
                  <c:v>#N/A</c:v>
                </c:pt>
                <c:pt idx="3">
                  <c:v>10.16</c:v>
                </c:pt>
                <c:pt idx="4">
                  <c:v>#N/A</c:v>
                </c:pt>
                <c:pt idx="5">
                  <c:v>10.1</c:v>
                </c:pt>
                <c:pt idx="6">
                  <c:v>#N/A</c:v>
                </c:pt>
                <c:pt idx="7">
                  <c:v>9.76</c:v>
                </c:pt>
                <c:pt idx="8">
                  <c:v>#N/A</c:v>
                </c:pt>
                <c:pt idx="9">
                  <c:v>9.5299999999999994</c:v>
                </c:pt>
              </c:numCache>
            </c:numRef>
          </c:val>
          <c:extLst>
            <c:ext xmlns:c16="http://schemas.microsoft.com/office/drawing/2014/chart" uri="{C3380CC4-5D6E-409C-BE32-E72D297353CC}">
              <c16:uniqueId val="{00000009-9C77-4140-AF8A-E461C63E5D47}"/>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4710</c:v>
                </c:pt>
                <c:pt idx="5">
                  <c:v>4647</c:v>
                </c:pt>
                <c:pt idx="8">
                  <c:v>4640</c:v>
                </c:pt>
                <c:pt idx="11">
                  <c:v>4873</c:v>
                </c:pt>
                <c:pt idx="14">
                  <c:v>4815</c:v>
                </c:pt>
              </c:numCache>
            </c:numRef>
          </c:val>
          <c:extLst>
            <c:ext xmlns:c16="http://schemas.microsoft.com/office/drawing/2014/chart" uri="{C3380CC4-5D6E-409C-BE32-E72D297353CC}">
              <c16:uniqueId val="{00000000-DCFE-4767-BA96-03AC8A5D62DF}"/>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DCFE-4767-BA96-03AC8A5D62DF}"/>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23</c:v>
                </c:pt>
                <c:pt idx="3">
                  <c:v>21</c:v>
                </c:pt>
                <c:pt idx="6">
                  <c:v>25</c:v>
                </c:pt>
                <c:pt idx="9">
                  <c:v>20</c:v>
                </c:pt>
                <c:pt idx="12">
                  <c:v>6</c:v>
                </c:pt>
              </c:numCache>
            </c:numRef>
          </c:val>
          <c:extLst>
            <c:ext xmlns:c16="http://schemas.microsoft.com/office/drawing/2014/chart" uri="{C3380CC4-5D6E-409C-BE32-E72D297353CC}">
              <c16:uniqueId val="{00000002-DCFE-4767-BA96-03AC8A5D62DF}"/>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CFE-4767-BA96-03AC8A5D62DF}"/>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2017</c:v>
                </c:pt>
                <c:pt idx="3">
                  <c:v>1984</c:v>
                </c:pt>
                <c:pt idx="6">
                  <c:v>1786</c:v>
                </c:pt>
                <c:pt idx="9">
                  <c:v>1848</c:v>
                </c:pt>
                <c:pt idx="12">
                  <c:v>1890</c:v>
                </c:pt>
              </c:numCache>
            </c:numRef>
          </c:val>
          <c:extLst>
            <c:ext xmlns:c16="http://schemas.microsoft.com/office/drawing/2014/chart" uri="{C3380CC4-5D6E-409C-BE32-E72D297353CC}">
              <c16:uniqueId val="{00000004-DCFE-4767-BA96-03AC8A5D62DF}"/>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102</c:v>
                </c:pt>
                <c:pt idx="3">
                  <c:v>100</c:v>
                </c:pt>
                <c:pt idx="6">
                  <c:v>99</c:v>
                </c:pt>
                <c:pt idx="9">
                  <c:v>97</c:v>
                </c:pt>
                <c:pt idx="12">
                  <c:v>91</c:v>
                </c:pt>
              </c:numCache>
            </c:numRef>
          </c:val>
          <c:extLst>
            <c:ext xmlns:c16="http://schemas.microsoft.com/office/drawing/2014/chart" uri="{C3380CC4-5D6E-409C-BE32-E72D297353CC}">
              <c16:uniqueId val="{00000005-DCFE-4767-BA96-03AC8A5D62DF}"/>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CFE-4767-BA96-03AC8A5D62DF}"/>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4160</c:v>
                </c:pt>
                <c:pt idx="3">
                  <c:v>4147</c:v>
                </c:pt>
                <c:pt idx="6">
                  <c:v>4345</c:v>
                </c:pt>
                <c:pt idx="9">
                  <c:v>4468</c:v>
                </c:pt>
                <c:pt idx="12">
                  <c:v>5176</c:v>
                </c:pt>
              </c:numCache>
            </c:numRef>
          </c:val>
          <c:extLst>
            <c:ext xmlns:c16="http://schemas.microsoft.com/office/drawing/2014/chart" uri="{C3380CC4-5D6E-409C-BE32-E72D297353CC}">
              <c16:uniqueId val="{00000007-DCFE-4767-BA96-03AC8A5D62DF}"/>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1592</c:v>
                </c:pt>
                <c:pt idx="2">
                  <c:v>#N/A</c:v>
                </c:pt>
                <c:pt idx="3">
                  <c:v>#N/A</c:v>
                </c:pt>
                <c:pt idx="4">
                  <c:v>1605</c:v>
                </c:pt>
                <c:pt idx="5">
                  <c:v>#N/A</c:v>
                </c:pt>
                <c:pt idx="6">
                  <c:v>#N/A</c:v>
                </c:pt>
                <c:pt idx="7">
                  <c:v>1615</c:v>
                </c:pt>
                <c:pt idx="8">
                  <c:v>#N/A</c:v>
                </c:pt>
                <c:pt idx="9">
                  <c:v>#N/A</c:v>
                </c:pt>
                <c:pt idx="10">
                  <c:v>1560</c:v>
                </c:pt>
                <c:pt idx="11">
                  <c:v>#N/A</c:v>
                </c:pt>
                <c:pt idx="12">
                  <c:v>#N/A</c:v>
                </c:pt>
                <c:pt idx="13">
                  <c:v>2348</c:v>
                </c:pt>
                <c:pt idx="14">
                  <c:v>#N/A</c:v>
                </c:pt>
              </c:numCache>
            </c:numRef>
          </c:val>
          <c:smooth val="0"/>
          <c:extLst>
            <c:ext xmlns:c16="http://schemas.microsoft.com/office/drawing/2014/chart" uri="{C3380CC4-5D6E-409C-BE32-E72D297353CC}">
              <c16:uniqueId val="{00000008-DCFE-4767-BA96-03AC8A5D62DF}"/>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53357</c:v>
                </c:pt>
                <c:pt idx="5">
                  <c:v>54449</c:v>
                </c:pt>
                <c:pt idx="8">
                  <c:v>54403</c:v>
                </c:pt>
                <c:pt idx="11">
                  <c:v>52524</c:v>
                </c:pt>
                <c:pt idx="14">
                  <c:v>50061</c:v>
                </c:pt>
              </c:numCache>
            </c:numRef>
          </c:val>
          <c:extLst>
            <c:ext xmlns:c16="http://schemas.microsoft.com/office/drawing/2014/chart" uri="{C3380CC4-5D6E-409C-BE32-E72D297353CC}">
              <c16:uniqueId val="{00000000-174B-4941-BFBC-53F49D3EDBF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784</c:v>
                </c:pt>
                <c:pt idx="5">
                  <c:v>778</c:v>
                </c:pt>
                <c:pt idx="8">
                  <c:v>763</c:v>
                </c:pt>
                <c:pt idx="11">
                  <c:v>748</c:v>
                </c:pt>
                <c:pt idx="14">
                  <c:v>785</c:v>
                </c:pt>
              </c:numCache>
            </c:numRef>
          </c:val>
          <c:extLst>
            <c:ext xmlns:c16="http://schemas.microsoft.com/office/drawing/2014/chart" uri="{C3380CC4-5D6E-409C-BE32-E72D297353CC}">
              <c16:uniqueId val="{00000001-174B-4941-BFBC-53F49D3EDBF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14214</c:v>
                </c:pt>
                <c:pt idx="5">
                  <c:v>12997</c:v>
                </c:pt>
                <c:pt idx="8">
                  <c:v>13886</c:v>
                </c:pt>
                <c:pt idx="11">
                  <c:v>14288</c:v>
                </c:pt>
                <c:pt idx="14">
                  <c:v>12362</c:v>
                </c:pt>
              </c:numCache>
            </c:numRef>
          </c:val>
          <c:extLst>
            <c:ext xmlns:c16="http://schemas.microsoft.com/office/drawing/2014/chart" uri="{C3380CC4-5D6E-409C-BE32-E72D297353CC}">
              <c16:uniqueId val="{00000002-174B-4941-BFBC-53F49D3EDBF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174B-4941-BFBC-53F49D3EDBF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174B-4941-BFBC-53F49D3EDBF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13</c:v>
                </c:pt>
                <c:pt idx="3">
                  <c:v>13</c:v>
                </c:pt>
                <c:pt idx="6">
                  <c:v>8</c:v>
                </c:pt>
                <c:pt idx="9">
                  <c:v>0</c:v>
                </c:pt>
                <c:pt idx="12">
                  <c:v>0</c:v>
                </c:pt>
              </c:numCache>
            </c:numRef>
          </c:val>
          <c:extLst>
            <c:ext xmlns:c16="http://schemas.microsoft.com/office/drawing/2014/chart" uri="{C3380CC4-5D6E-409C-BE32-E72D297353CC}">
              <c16:uniqueId val="{00000005-174B-4941-BFBC-53F49D3EDBF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6030</c:v>
                </c:pt>
                <c:pt idx="3">
                  <c:v>5673</c:v>
                </c:pt>
                <c:pt idx="6">
                  <c:v>5358</c:v>
                </c:pt>
                <c:pt idx="9">
                  <c:v>5493</c:v>
                </c:pt>
                <c:pt idx="12">
                  <c:v>5096</c:v>
                </c:pt>
              </c:numCache>
            </c:numRef>
          </c:val>
          <c:extLst>
            <c:ext xmlns:c16="http://schemas.microsoft.com/office/drawing/2014/chart" uri="{C3380CC4-5D6E-409C-BE32-E72D297353CC}">
              <c16:uniqueId val="{00000006-174B-4941-BFBC-53F49D3EDBF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174B-4941-BFBC-53F49D3EDBF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32356</c:v>
                </c:pt>
                <c:pt idx="3">
                  <c:v>32085</c:v>
                </c:pt>
                <c:pt idx="6">
                  <c:v>29758</c:v>
                </c:pt>
                <c:pt idx="9">
                  <c:v>27015</c:v>
                </c:pt>
                <c:pt idx="12">
                  <c:v>24324</c:v>
                </c:pt>
              </c:numCache>
            </c:numRef>
          </c:val>
          <c:extLst>
            <c:ext xmlns:c16="http://schemas.microsoft.com/office/drawing/2014/chart" uri="{C3380CC4-5D6E-409C-BE32-E72D297353CC}">
              <c16:uniqueId val="{00000008-174B-4941-BFBC-53F49D3EDBF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36</c:v>
                </c:pt>
                <c:pt idx="3">
                  <c:v>21</c:v>
                </c:pt>
                <c:pt idx="6">
                  <c:v>3</c:v>
                </c:pt>
                <c:pt idx="9">
                  <c:v>0</c:v>
                </c:pt>
                <c:pt idx="12">
                  <c:v>0</c:v>
                </c:pt>
              </c:numCache>
            </c:numRef>
          </c:val>
          <c:extLst>
            <c:ext xmlns:c16="http://schemas.microsoft.com/office/drawing/2014/chart" uri="{C3380CC4-5D6E-409C-BE32-E72D297353CC}">
              <c16:uniqueId val="{00000009-174B-4941-BFBC-53F49D3EDBF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51351</c:v>
                </c:pt>
                <c:pt idx="3">
                  <c:v>52629</c:v>
                </c:pt>
                <c:pt idx="6">
                  <c:v>52278</c:v>
                </c:pt>
                <c:pt idx="9">
                  <c:v>50712</c:v>
                </c:pt>
                <c:pt idx="12">
                  <c:v>48277</c:v>
                </c:pt>
              </c:numCache>
            </c:numRef>
          </c:val>
          <c:extLst>
            <c:ext xmlns:c16="http://schemas.microsoft.com/office/drawing/2014/chart" uri="{C3380CC4-5D6E-409C-BE32-E72D297353CC}">
              <c16:uniqueId val="{0000000A-174B-4941-BFBC-53F49D3EDBF2}"/>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21430</c:v>
                </c:pt>
                <c:pt idx="2">
                  <c:v>#N/A</c:v>
                </c:pt>
                <c:pt idx="3">
                  <c:v>#N/A</c:v>
                </c:pt>
                <c:pt idx="4">
                  <c:v>22198</c:v>
                </c:pt>
                <c:pt idx="5">
                  <c:v>#N/A</c:v>
                </c:pt>
                <c:pt idx="6">
                  <c:v>#N/A</c:v>
                </c:pt>
                <c:pt idx="7">
                  <c:v>18353</c:v>
                </c:pt>
                <c:pt idx="8">
                  <c:v>#N/A</c:v>
                </c:pt>
                <c:pt idx="9">
                  <c:v>#N/A</c:v>
                </c:pt>
                <c:pt idx="10">
                  <c:v>15659</c:v>
                </c:pt>
                <c:pt idx="11">
                  <c:v>#N/A</c:v>
                </c:pt>
                <c:pt idx="12">
                  <c:v>#N/A</c:v>
                </c:pt>
                <c:pt idx="13">
                  <c:v>14489</c:v>
                </c:pt>
                <c:pt idx="14">
                  <c:v>#N/A</c:v>
                </c:pt>
              </c:numCache>
            </c:numRef>
          </c:val>
          <c:smooth val="0"/>
          <c:extLst>
            <c:ext xmlns:c16="http://schemas.microsoft.com/office/drawing/2014/chart" uri="{C3380CC4-5D6E-409C-BE32-E72D297353CC}">
              <c16:uniqueId val="{0000000B-174B-4941-BFBC-53F49D3EDBF2}"/>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5468</c:v>
                </c:pt>
                <c:pt idx="1">
                  <c:v>5051</c:v>
                </c:pt>
                <c:pt idx="2">
                  <c:v>4321</c:v>
                </c:pt>
              </c:numCache>
            </c:numRef>
          </c:val>
          <c:extLst>
            <c:ext xmlns:c16="http://schemas.microsoft.com/office/drawing/2014/chart" uri="{C3380CC4-5D6E-409C-BE32-E72D297353CC}">
              <c16:uniqueId val="{00000000-603A-4DF5-8899-D08E4E6E1C64}"/>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1668</c:v>
                </c:pt>
                <c:pt idx="1">
                  <c:v>2403</c:v>
                </c:pt>
                <c:pt idx="2">
                  <c:v>2126</c:v>
                </c:pt>
              </c:numCache>
            </c:numRef>
          </c:val>
          <c:extLst>
            <c:ext xmlns:c16="http://schemas.microsoft.com/office/drawing/2014/chart" uri="{C3380CC4-5D6E-409C-BE32-E72D297353CC}">
              <c16:uniqueId val="{00000001-603A-4DF5-8899-D08E4E6E1C64}"/>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5745</c:v>
                </c:pt>
                <c:pt idx="1">
                  <c:v>6160</c:v>
                </c:pt>
                <c:pt idx="2">
                  <c:v>5710</c:v>
                </c:pt>
              </c:numCache>
            </c:numRef>
          </c:val>
          <c:extLst>
            <c:ext xmlns:c16="http://schemas.microsoft.com/office/drawing/2014/chart" uri="{C3380CC4-5D6E-409C-BE32-E72D297353CC}">
              <c16:uniqueId val="{00000002-603A-4DF5-8899-D08E4E6E1C64}"/>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74,795
74,416
536.09
46,229,277
44,893,154
1,139,586
26,505,595
48,047,455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市税の増などにより基準財政収入額は増加したものの、財政力指数は前年度と変わらず、類似団体の平均を大きく下回り、順位も最下位となっている。</a:t>
          </a:r>
        </a:p>
        <a:p>
          <a:r>
            <a:rPr kumimoji="1" lang="ja-JP" altLang="en-US" sz="1300">
              <a:latin typeface="ＭＳ Ｐゴシック" panose="020B0600070205080204" pitchFamily="50" charset="-128"/>
              <a:ea typeface="ＭＳ Ｐゴシック" panose="020B0600070205080204" pitchFamily="50" charset="-128"/>
            </a:rPr>
            <a:t>　財政健全化基本指針と長期財政計画のもと、令和元年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月に策定した財政健全化中期行動計画を着実に実行し、公共施設の統廃合（</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R17</a:t>
          </a:r>
          <a:r>
            <a:rPr kumimoji="1" lang="ja-JP" altLang="en-US" sz="1300">
              <a:latin typeface="ＭＳ Ｐゴシック" panose="020B0600070205080204" pitchFamily="50" charset="-128"/>
              <a:ea typeface="ＭＳ Ｐゴシック" panose="020B0600070205080204" pitchFamily="50" charset="-128"/>
            </a:rPr>
            <a:t>までの</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年間で保有総延床面積</a:t>
          </a:r>
          <a:r>
            <a:rPr kumimoji="1" lang="en-US" altLang="ja-JP" sz="1300">
              <a:latin typeface="ＭＳ Ｐゴシック" panose="020B0600070205080204" pitchFamily="50" charset="-128"/>
              <a:ea typeface="ＭＳ Ｐゴシック" panose="020B0600070205080204" pitchFamily="50" charset="-128"/>
            </a:rPr>
            <a:t>25</a:t>
          </a:r>
          <a:r>
            <a:rPr kumimoji="1" lang="ja-JP" altLang="en-US" sz="1300">
              <a:latin typeface="ＭＳ Ｐゴシック" panose="020B0600070205080204" pitchFamily="50" charset="-128"/>
              <a:ea typeface="ＭＳ Ｐゴシック" panose="020B0600070205080204" pitchFamily="50" charset="-128"/>
            </a:rPr>
            <a:t>％の削減目標）などの取組を通じて、財政基盤の強化に努める。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134620</xdr:rowOff>
    </xdr:from>
    <xdr:to>
      <xdr:col>23</xdr:col>
      <xdr:colOff>133350</xdr:colOff>
      <xdr:row>45</xdr:row>
      <xdr:rowOff>90170</xdr:rowOff>
    </xdr:to>
    <xdr:cxnSp macro="">
      <xdr:nvCxnSpPr>
        <xdr:cNvPr id="62" name="直線コネクタ 61"/>
        <xdr:cNvCxnSpPr/>
      </xdr:nvCxnSpPr>
      <xdr:spPr>
        <a:xfrm flipV="1">
          <a:off x="4953000" y="6478270"/>
          <a:ext cx="0" cy="1327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62247</xdr:rowOff>
    </xdr:from>
    <xdr:ext cx="762000" cy="259045"/>
    <xdr:sp macro="" textlink="">
      <xdr:nvSpPr>
        <xdr:cNvPr id="63" name="財政力最小値テキスト"/>
        <xdr:cNvSpPr txBox="1"/>
      </xdr:nvSpPr>
      <xdr:spPr>
        <a:xfrm>
          <a:off x="5041900" y="777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90170</xdr:rowOff>
    </xdr:from>
    <xdr:to>
      <xdr:col>24</xdr:col>
      <xdr:colOff>12700</xdr:colOff>
      <xdr:row>45</xdr:row>
      <xdr:rowOff>90170</xdr:rowOff>
    </xdr:to>
    <xdr:cxnSp macro="">
      <xdr:nvCxnSpPr>
        <xdr:cNvPr id="64" name="直線コネクタ 63"/>
        <xdr:cNvCxnSpPr/>
      </xdr:nvCxnSpPr>
      <xdr:spPr>
        <a:xfrm>
          <a:off x="4864100" y="780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49547</xdr:rowOff>
    </xdr:from>
    <xdr:ext cx="762000" cy="259045"/>
    <xdr:sp macro="" textlink="">
      <xdr:nvSpPr>
        <xdr:cNvPr id="65" name="財政力最大値テキスト"/>
        <xdr:cNvSpPr txBox="1"/>
      </xdr:nvSpPr>
      <xdr:spPr>
        <a:xfrm>
          <a:off x="5041900" y="6221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134620</xdr:rowOff>
    </xdr:from>
    <xdr:to>
      <xdr:col>24</xdr:col>
      <xdr:colOff>12700</xdr:colOff>
      <xdr:row>37</xdr:row>
      <xdr:rowOff>134620</xdr:rowOff>
    </xdr:to>
    <xdr:cxnSp macro="">
      <xdr:nvCxnSpPr>
        <xdr:cNvPr id="66" name="直線コネクタ 65"/>
        <xdr:cNvCxnSpPr/>
      </xdr:nvCxnSpPr>
      <xdr:spPr>
        <a:xfrm>
          <a:off x="4864100" y="6478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45</xdr:row>
      <xdr:rowOff>90170</xdr:rowOff>
    </xdr:from>
    <xdr:to>
      <xdr:col>23</xdr:col>
      <xdr:colOff>133350</xdr:colOff>
      <xdr:row>45</xdr:row>
      <xdr:rowOff>90170</xdr:rowOff>
    </xdr:to>
    <xdr:cxnSp macro="">
      <xdr:nvCxnSpPr>
        <xdr:cNvPr id="67" name="直線コネクタ 66"/>
        <xdr:cNvCxnSpPr/>
      </xdr:nvCxnSpPr>
      <xdr:spPr>
        <a:xfrm>
          <a:off x="4114800" y="7805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17797</xdr:rowOff>
    </xdr:from>
    <xdr:ext cx="762000" cy="259045"/>
    <xdr:sp macro="" textlink="">
      <xdr:nvSpPr>
        <xdr:cNvPr id="68" name="財政力平均値テキスト"/>
        <xdr:cNvSpPr txBox="1"/>
      </xdr:nvSpPr>
      <xdr:spPr>
        <a:xfrm>
          <a:off x="5041900" y="6875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1270</xdr:rowOff>
    </xdr:from>
    <xdr:to>
      <xdr:col>23</xdr:col>
      <xdr:colOff>184150</xdr:colOff>
      <xdr:row>41</xdr:row>
      <xdr:rowOff>102870</xdr:rowOff>
    </xdr:to>
    <xdr:sp macro="" textlink="">
      <xdr:nvSpPr>
        <xdr:cNvPr id="69" name="フローチャート: 判断 68"/>
        <xdr:cNvSpPr/>
      </xdr:nvSpPr>
      <xdr:spPr>
        <a:xfrm>
          <a:off x="4902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45</xdr:row>
      <xdr:rowOff>66040</xdr:rowOff>
    </xdr:from>
    <xdr:to>
      <xdr:col>19</xdr:col>
      <xdr:colOff>133350</xdr:colOff>
      <xdr:row>45</xdr:row>
      <xdr:rowOff>90170</xdr:rowOff>
    </xdr:to>
    <xdr:cxnSp macro="">
      <xdr:nvCxnSpPr>
        <xdr:cNvPr id="70" name="直線コネクタ 69"/>
        <xdr:cNvCxnSpPr/>
      </xdr:nvCxnSpPr>
      <xdr:spPr>
        <a:xfrm>
          <a:off x="3225800" y="77812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148590</xdr:rowOff>
    </xdr:from>
    <xdr:to>
      <xdr:col>19</xdr:col>
      <xdr:colOff>184150</xdr:colOff>
      <xdr:row>41</xdr:row>
      <xdr:rowOff>78740</xdr:rowOff>
    </xdr:to>
    <xdr:sp macro="" textlink="">
      <xdr:nvSpPr>
        <xdr:cNvPr id="71" name="フローチャート: 判断 70"/>
        <xdr:cNvSpPr/>
      </xdr:nvSpPr>
      <xdr:spPr>
        <a:xfrm>
          <a:off x="4064000" y="7006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88917</xdr:rowOff>
    </xdr:from>
    <xdr:ext cx="736600" cy="259045"/>
    <xdr:sp macro="" textlink="">
      <xdr:nvSpPr>
        <xdr:cNvPr id="72" name="テキスト ボックス 71"/>
        <xdr:cNvSpPr txBox="1"/>
      </xdr:nvSpPr>
      <xdr:spPr>
        <a:xfrm>
          <a:off x="3733800" y="67754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45</xdr:row>
      <xdr:rowOff>66040</xdr:rowOff>
    </xdr:from>
    <xdr:to>
      <xdr:col>15</xdr:col>
      <xdr:colOff>82550</xdr:colOff>
      <xdr:row>45</xdr:row>
      <xdr:rowOff>66040</xdr:rowOff>
    </xdr:to>
    <xdr:cxnSp macro="">
      <xdr:nvCxnSpPr>
        <xdr:cNvPr id="73" name="直線コネクタ 72"/>
        <xdr:cNvCxnSpPr/>
      </xdr:nvCxnSpPr>
      <xdr:spPr>
        <a:xfrm>
          <a:off x="2336800" y="77812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76200</xdr:rowOff>
    </xdr:from>
    <xdr:to>
      <xdr:col>15</xdr:col>
      <xdr:colOff>133350</xdr:colOff>
      <xdr:row>41</xdr:row>
      <xdr:rowOff>6350</xdr:rowOff>
    </xdr:to>
    <xdr:sp macro="" textlink="">
      <xdr:nvSpPr>
        <xdr:cNvPr id="74" name="フローチャート: 判断 73"/>
        <xdr:cNvSpPr/>
      </xdr:nvSpPr>
      <xdr:spPr>
        <a:xfrm>
          <a:off x="3175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16527</xdr:rowOff>
    </xdr:from>
    <xdr:ext cx="762000" cy="259045"/>
    <xdr:sp macro="" textlink="">
      <xdr:nvSpPr>
        <xdr:cNvPr id="75" name="テキスト ボックス 74"/>
        <xdr:cNvSpPr txBox="1"/>
      </xdr:nvSpPr>
      <xdr:spPr>
        <a:xfrm>
          <a:off x="2844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45</xdr:row>
      <xdr:rowOff>66040</xdr:rowOff>
    </xdr:from>
    <xdr:to>
      <xdr:col>11</xdr:col>
      <xdr:colOff>31750</xdr:colOff>
      <xdr:row>45</xdr:row>
      <xdr:rowOff>90170</xdr:rowOff>
    </xdr:to>
    <xdr:cxnSp macro="">
      <xdr:nvCxnSpPr>
        <xdr:cNvPr id="76" name="直線コネクタ 75"/>
        <xdr:cNvCxnSpPr/>
      </xdr:nvCxnSpPr>
      <xdr:spPr>
        <a:xfrm flipV="1">
          <a:off x="1447800" y="778129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7" name="フローチャート: 判断 76"/>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16527</xdr:rowOff>
    </xdr:from>
    <xdr:ext cx="762000" cy="259045"/>
    <xdr:sp macro="" textlink="">
      <xdr:nvSpPr>
        <xdr:cNvPr id="78" name="テキスト ボックス 77"/>
        <xdr:cNvSpPr txBox="1"/>
      </xdr:nvSpPr>
      <xdr:spPr>
        <a:xfrm>
          <a:off x="1955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100330</xdr:rowOff>
    </xdr:from>
    <xdr:to>
      <xdr:col>7</xdr:col>
      <xdr:colOff>31750</xdr:colOff>
      <xdr:row>41</xdr:row>
      <xdr:rowOff>30480</xdr:rowOff>
    </xdr:to>
    <xdr:sp macro="" textlink="">
      <xdr:nvSpPr>
        <xdr:cNvPr id="79" name="フローチャート: 判断 78"/>
        <xdr:cNvSpPr/>
      </xdr:nvSpPr>
      <xdr:spPr>
        <a:xfrm>
          <a:off x="1397000" y="695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40657</xdr:rowOff>
    </xdr:from>
    <xdr:ext cx="762000" cy="259045"/>
    <xdr:sp macro="" textlink="">
      <xdr:nvSpPr>
        <xdr:cNvPr id="80" name="テキスト ボックス 79"/>
        <xdr:cNvSpPr txBox="1"/>
      </xdr:nvSpPr>
      <xdr:spPr>
        <a:xfrm>
          <a:off x="1066800" y="6727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45</xdr:row>
      <xdr:rowOff>39370</xdr:rowOff>
    </xdr:from>
    <xdr:to>
      <xdr:col>23</xdr:col>
      <xdr:colOff>184150</xdr:colOff>
      <xdr:row>45</xdr:row>
      <xdr:rowOff>140970</xdr:rowOff>
    </xdr:to>
    <xdr:sp macro="" textlink="">
      <xdr:nvSpPr>
        <xdr:cNvPr id="86" name="楕円 85"/>
        <xdr:cNvSpPr/>
      </xdr:nvSpPr>
      <xdr:spPr>
        <a:xfrm>
          <a:off x="49022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44</xdr:row>
      <xdr:rowOff>106697</xdr:rowOff>
    </xdr:from>
    <xdr:ext cx="762000" cy="259045"/>
    <xdr:sp macro="" textlink="">
      <xdr:nvSpPr>
        <xdr:cNvPr id="87" name="財政力該当値テキスト"/>
        <xdr:cNvSpPr txBox="1"/>
      </xdr:nvSpPr>
      <xdr:spPr>
        <a:xfrm>
          <a:off x="5041900" y="765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45</xdr:row>
      <xdr:rowOff>39370</xdr:rowOff>
    </xdr:from>
    <xdr:to>
      <xdr:col>19</xdr:col>
      <xdr:colOff>184150</xdr:colOff>
      <xdr:row>45</xdr:row>
      <xdr:rowOff>140970</xdr:rowOff>
    </xdr:to>
    <xdr:sp macro="" textlink="">
      <xdr:nvSpPr>
        <xdr:cNvPr id="88" name="楕円 87"/>
        <xdr:cNvSpPr/>
      </xdr:nvSpPr>
      <xdr:spPr>
        <a:xfrm>
          <a:off x="4064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45</xdr:row>
      <xdr:rowOff>125747</xdr:rowOff>
    </xdr:from>
    <xdr:ext cx="736600" cy="259045"/>
    <xdr:sp macro="" textlink="">
      <xdr:nvSpPr>
        <xdr:cNvPr id="89" name="テキスト ボックス 88"/>
        <xdr:cNvSpPr txBox="1"/>
      </xdr:nvSpPr>
      <xdr:spPr>
        <a:xfrm>
          <a:off x="3733800" y="784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45</xdr:row>
      <xdr:rowOff>15240</xdr:rowOff>
    </xdr:from>
    <xdr:to>
      <xdr:col>15</xdr:col>
      <xdr:colOff>133350</xdr:colOff>
      <xdr:row>45</xdr:row>
      <xdr:rowOff>116840</xdr:rowOff>
    </xdr:to>
    <xdr:sp macro="" textlink="">
      <xdr:nvSpPr>
        <xdr:cNvPr id="90" name="楕円 89"/>
        <xdr:cNvSpPr/>
      </xdr:nvSpPr>
      <xdr:spPr>
        <a:xfrm>
          <a:off x="3175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45</xdr:row>
      <xdr:rowOff>101617</xdr:rowOff>
    </xdr:from>
    <xdr:ext cx="762000" cy="259045"/>
    <xdr:sp macro="" textlink="">
      <xdr:nvSpPr>
        <xdr:cNvPr id="91" name="テキスト ボックス 90"/>
        <xdr:cNvSpPr txBox="1"/>
      </xdr:nvSpPr>
      <xdr:spPr>
        <a:xfrm>
          <a:off x="2844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45</xdr:row>
      <xdr:rowOff>15240</xdr:rowOff>
    </xdr:from>
    <xdr:to>
      <xdr:col>11</xdr:col>
      <xdr:colOff>82550</xdr:colOff>
      <xdr:row>45</xdr:row>
      <xdr:rowOff>116840</xdr:rowOff>
    </xdr:to>
    <xdr:sp macro="" textlink="">
      <xdr:nvSpPr>
        <xdr:cNvPr id="92" name="楕円 91"/>
        <xdr:cNvSpPr/>
      </xdr:nvSpPr>
      <xdr:spPr>
        <a:xfrm>
          <a:off x="2286000" y="773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45</xdr:row>
      <xdr:rowOff>101617</xdr:rowOff>
    </xdr:from>
    <xdr:ext cx="762000" cy="259045"/>
    <xdr:sp macro="" textlink="">
      <xdr:nvSpPr>
        <xdr:cNvPr id="93" name="テキスト ボックス 92"/>
        <xdr:cNvSpPr txBox="1"/>
      </xdr:nvSpPr>
      <xdr:spPr>
        <a:xfrm>
          <a:off x="1955800" y="7816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45</xdr:row>
      <xdr:rowOff>39370</xdr:rowOff>
    </xdr:from>
    <xdr:to>
      <xdr:col>7</xdr:col>
      <xdr:colOff>31750</xdr:colOff>
      <xdr:row>45</xdr:row>
      <xdr:rowOff>140970</xdr:rowOff>
    </xdr:to>
    <xdr:sp macro="" textlink="">
      <xdr:nvSpPr>
        <xdr:cNvPr id="94" name="楕円 93"/>
        <xdr:cNvSpPr/>
      </xdr:nvSpPr>
      <xdr:spPr>
        <a:xfrm>
          <a:off x="1397000" y="775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45</xdr:row>
      <xdr:rowOff>125747</xdr:rowOff>
    </xdr:from>
    <xdr:ext cx="762000" cy="259045"/>
    <xdr:sp macro="" textlink="">
      <xdr:nvSpPr>
        <xdr:cNvPr id="95" name="テキスト ボックス 94"/>
        <xdr:cNvSpPr txBox="1"/>
      </xdr:nvSpPr>
      <xdr:spPr>
        <a:xfrm>
          <a:off x="1066800" y="784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分母は地方交付税が</a:t>
          </a:r>
          <a:r>
            <a:rPr kumimoji="1" lang="en-US" altLang="ja-JP" sz="1300">
              <a:latin typeface="ＭＳ Ｐゴシック" panose="020B0600070205080204" pitchFamily="50" charset="-128"/>
              <a:ea typeface="ＭＳ Ｐゴシック" panose="020B0600070205080204" pitchFamily="50" charset="-128"/>
            </a:rPr>
            <a:t>441,251</a:t>
          </a:r>
          <a:r>
            <a:rPr kumimoji="1" lang="ja-JP" altLang="en-US" sz="1300">
              <a:latin typeface="ＭＳ Ｐゴシック" panose="020B0600070205080204" pitchFamily="50" charset="-128"/>
              <a:ea typeface="ＭＳ Ｐゴシック" panose="020B0600070205080204" pitchFamily="50" charset="-128"/>
            </a:rPr>
            <a:t>千円減、臨時財政対策債が</a:t>
          </a:r>
          <a:r>
            <a:rPr kumimoji="1" lang="en-US" altLang="ja-JP" sz="1300">
              <a:latin typeface="ＭＳ Ｐゴシック" panose="020B0600070205080204" pitchFamily="50" charset="-128"/>
              <a:ea typeface="ＭＳ Ｐゴシック" panose="020B0600070205080204" pitchFamily="50" charset="-128"/>
            </a:rPr>
            <a:t>552,100</a:t>
          </a:r>
          <a:r>
            <a:rPr kumimoji="1" lang="ja-JP" altLang="en-US" sz="1300">
              <a:latin typeface="ＭＳ Ｐゴシック" panose="020B0600070205080204" pitchFamily="50" charset="-128"/>
              <a:ea typeface="ＭＳ Ｐゴシック" panose="020B0600070205080204" pitchFamily="50" charset="-128"/>
            </a:rPr>
            <a:t>千円減となった一方、分子は価格高騰の影響により需用費が</a:t>
          </a:r>
          <a:r>
            <a:rPr kumimoji="1" lang="en-US" altLang="ja-JP" sz="1300">
              <a:latin typeface="ＭＳ Ｐゴシック" panose="020B0600070205080204" pitchFamily="50" charset="-128"/>
              <a:ea typeface="ＭＳ Ｐゴシック" panose="020B0600070205080204" pitchFamily="50" charset="-128"/>
            </a:rPr>
            <a:t>86,714</a:t>
          </a:r>
          <a:r>
            <a:rPr kumimoji="1" lang="ja-JP" altLang="en-US" sz="1300">
              <a:latin typeface="ＭＳ Ｐゴシック" panose="020B0600070205080204" pitchFamily="50" charset="-128"/>
              <a:ea typeface="ＭＳ Ｐゴシック" panose="020B0600070205080204" pitchFamily="50" charset="-128"/>
            </a:rPr>
            <a:t>千円増加、委託料が</a:t>
          </a:r>
          <a:r>
            <a:rPr kumimoji="1" lang="en-US" altLang="ja-JP" sz="1300">
              <a:latin typeface="ＭＳ Ｐゴシック" panose="020B0600070205080204" pitchFamily="50" charset="-128"/>
              <a:ea typeface="ＭＳ Ｐゴシック" panose="020B0600070205080204" pitchFamily="50" charset="-128"/>
            </a:rPr>
            <a:t>294,082</a:t>
          </a:r>
          <a:r>
            <a:rPr kumimoji="1" lang="ja-JP" altLang="en-US" sz="1300">
              <a:latin typeface="ＭＳ Ｐゴシック" panose="020B0600070205080204" pitchFamily="50" charset="-128"/>
              <a:ea typeface="ＭＳ Ｐゴシック" panose="020B0600070205080204" pitchFamily="50" charset="-128"/>
            </a:rPr>
            <a:t>千円増加し、大型事業の償還が始まったことにより公債費が</a:t>
          </a:r>
          <a:r>
            <a:rPr kumimoji="1" lang="en-US" altLang="ja-JP" sz="1300">
              <a:latin typeface="ＭＳ Ｐゴシック" panose="020B0600070205080204" pitchFamily="50" charset="-128"/>
              <a:ea typeface="ＭＳ Ｐゴシック" panose="020B0600070205080204" pitchFamily="50" charset="-128"/>
            </a:rPr>
            <a:t>243,809</a:t>
          </a:r>
          <a:r>
            <a:rPr kumimoji="1" lang="ja-JP" altLang="en-US" sz="1300">
              <a:latin typeface="ＭＳ Ｐゴシック" panose="020B0600070205080204" pitchFamily="50" charset="-128"/>
              <a:ea typeface="ＭＳ Ｐゴシック" panose="020B0600070205080204" pitchFamily="50" charset="-128"/>
            </a:rPr>
            <a:t>千円増となったことから、経常収支比率は前年度より</a:t>
          </a:r>
          <a:r>
            <a:rPr kumimoji="1" lang="en-US" altLang="ja-JP" sz="1300">
              <a:latin typeface="ＭＳ Ｐゴシック" panose="020B0600070205080204" pitchFamily="50" charset="-128"/>
              <a:ea typeface="ＭＳ Ｐゴシック" panose="020B0600070205080204" pitchFamily="50" charset="-128"/>
            </a:rPr>
            <a:t>3.4</a:t>
          </a:r>
          <a:r>
            <a:rPr kumimoji="1" lang="ja-JP" altLang="en-US" sz="1300">
              <a:latin typeface="ＭＳ Ｐゴシック" panose="020B0600070205080204" pitchFamily="50" charset="-128"/>
              <a:ea typeface="ＭＳ Ｐゴシック" panose="020B0600070205080204" pitchFamily="50" charset="-128"/>
            </a:rPr>
            <a:t>ポイント増加して</a:t>
          </a:r>
          <a:r>
            <a:rPr kumimoji="1" lang="en-US" altLang="ja-JP" sz="1300">
              <a:latin typeface="ＭＳ Ｐゴシック" panose="020B0600070205080204" pitchFamily="50" charset="-128"/>
              <a:ea typeface="ＭＳ Ｐゴシック" panose="020B0600070205080204" pitchFamily="50" charset="-128"/>
            </a:rPr>
            <a:t>96.6</a:t>
          </a:r>
          <a:r>
            <a:rPr kumimoji="1" lang="ja-JP" altLang="en-US" sz="1300">
              <a:latin typeface="ＭＳ Ｐゴシック" panose="020B0600070205080204" pitchFamily="50" charset="-128"/>
              <a:ea typeface="ＭＳ Ｐゴシック" panose="020B0600070205080204" pitchFamily="50" charset="-128"/>
            </a:rPr>
            <a:t>％となった。</a:t>
          </a:r>
        </a:p>
        <a:p>
          <a:r>
            <a:rPr kumimoji="1" lang="ja-JP" altLang="en-US" sz="1300">
              <a:latin typeface="ＭＳ Ｐゴシック" panose="020B0600070205080204" pitchFamily="50" charset="-128"/>
              <a:ea typeface="ＭＳ Ｐゴシック" panose="020B0600070205080204" pitchFamily="50" charset="-128"/>
            </a:rPr>
            <a:t>　今後も厳しい財政運営が見込まれるため、行財政改革を通じ、経費の節減・合理化に努める。</a:t>
          </a: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2" name="直線コネクタ 111"/>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3" name="テキスト ボックス 112"/>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4" name="直線コネクタ 113"/>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5" name="テキスト ボックス 114"/>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6" name="直線コネクタ 115"/>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17" name="テキスト ボックス 116"/>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18" name="直線コネクタ 117"/>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19" name="テキスト ボックス 118"/>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0" name="直線コネクタ 119"/>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1" name="テキスト ボックス 120"/>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2" name="直線コネクタ 121"/>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3" name="テキスト ボックス 122"/>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154577</xdr:rowOff>
    </xdr:from>
    <xdr:to>
      <xdr:col>23</xdr:col>
      <xdr:colOff>133350</xdr:colOff>
      <xdr:row>66</xdr:row>
      <xdr:rowOff>134257</xdr:rowOff>
    </xdr:to>
    <xdr:cxnSp macro="">
      <xdr:nvCxnSpPr>
        <xdr:cNvPr id="127" name="直線コネクタ 126"/>
        <xdr:cNvCxnSpPr/>
      </xdr:nvCxnSpPr>
      <xdr:spPr>
        <a:xfrm flipV="1">
          <a:off x="4953000" y="100986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106334</xdr:rowOff>
    </xdr:from>
    <xdr:ext cx="762000" cy="259045"/>
    <xdr:sp macro="" textlink="">
      <xdr:nvSpPr>
        <xdr:cNvPr id="128" name="財政構造の弾力性最小値テキスト"/>
        <xdr:cNvSpPr txBox="1"/>
      </xdr:nvSpPr>
      <xdr:spPr>
        <a:xfrm>
          <a:off x="5041900" y="1142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134257</xdr:rowOff>
    </xdr:from>
    <xdr:to>
      <xdr:col>24</xdr:col>
      <xdr:colOff>12700</xdr:colOff>
      <xdr:row>66</xdr:row>
      <xdr:rowOff>134257</xdr:rowOff>
    </xdr:to>
    <xdr:cxnSp macro="">
      <xdr:nvCxnSpPr>
        <xdr:cNvPr id="129" name="直線コネクタ 128"/>
        <xdr:cNvCxnSpPr/>
      </xdr:nvCxnSpPr>
      <xdr:spPr>
        <a:xfrm>
          <a:off x="4864100" y="1144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69504</xdr:rowOff>
    </xdr:from>
    <xdr:ext cx="762000" cy="259045"/>
    <xdr:sp macro="" textlink="">
      <xdr:nvSpPr>
        <xdr:cNvPr id="130" name="財政構造の弾力性最大値テキスト"/>
        <xdr:cNvSpPr txBox="1"/>
      </xdr:nvSpPr>
      <xdr:spPr>
        <a:xfrm>
          <a:off x="5041900" y="9842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154577</xdr:rowOff>
    </xdr:from>
    <xdr:to>
      <xdr:col>24</xdr:col>
      <xdr:colOff>12700</xdr:colOff>
      <xdr:row>58</xdr:row>
      <xdr:rowOff>154577</xdr:rowOff>
    </xdr:to>
    <xdr:cxnSp macro="">
      <xdr:nvCxnSpPr>
        <xdr:cNvPr id="131" name="直線コネクタ 130"/>
        <xdr:cNvCxnSpPr/>
      </xdr:nvCxnSpPr>
      <xdr:spPr>
        <a:xfrm>
          <a:off x="4864100" y="10098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43724</xdr:rowOff>
    </xdr:from>
    <xdr:to>
      <xdr:col>23</xdr:col>
      <xdr:colOff>133350</xdr:colOff>
      <xdr:row>66</xdr:row>
      <xdr:rowOff>106680</xdr:rowOff>
    </xdr:to>
    <xdr:cxnSp macro="">
      <xdr:nvCxnSpPr>
        <xdr:cNvPr id="132" name="直線コネクタ 131"/>
        <xdr:cNvCxnSpPr/>
      </xdr:nvCxnSpPr>
      <xdr:spPr>
        <a:xfrm>
          <a:off x="4114800" y="11187974"/>
          <a:ext cx="838200" cy="234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63699</xdr:rowOff>
    </xdr:from>
    <xdr:ext cx="762000" cy="259045"/>
    <xdr:sp macro="" textlink="">
      <xdr:nvSpPr>
        <xdr:cNvPr id="133" name="財政構造の弾力性平均値テキスト"/>
        <xdr:cNvSpPr txBox="1"/>
      </xdr:nvSpPr>
      <xdr:spPr>
        <a:xfrm>
          <a:off x="5041900" y="1086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47172</xdr:rowOff>
    </xdr:from>
    <xdr:to>
      <xdr:col>23</xdr:col>
      <xdr:colOff>184150</xdr:colOff>
      <xdr:row>64</xdr:row>
      <xdr:rowOff>148772</xdr:rowOff>
    </xdr:to>
    <xdr:sp macro="" textlink="">
      <xdr:nvSpPr>
        <xdr:cNvPr id="134" name="フローチャート: 判断 133"/>
        <xdr:cNvSpPr/>
      </xdr:nvSpPr>
      <xdr:spPr>
        <a:xfrm>
          <a:off x="4902200" y="11019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65</xdr:row>
      <xdr:rowOff>43724</xdr:rowOff>
    </xdr:from>
    <xdr:to>
      <xdr:col>19</xdr:col>
      <xdr:colOff>133350</xdr:colOff>
      <xdr:row>65</xdr:row>
      <xdr:rowOff>91984</xdr:rowOff>
    </xdr:to>
    <xdr:cxnSp macro="">
      <xdr:nvCxnSpPr>
        <xdr:cNvPr id="135" name="直線コネクタ 134"/>
        <xdr:cNvCxnSpPr/>
      </xdr:nvCxnSpPr>
      <xdr:spPr>
        <a:xfrm flipV="1">
          <a:off x="3225800" y="11187974"/>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122101</xdr:rowOff>
    </xdr:from>
    <xdr:to>
      <xdr:col>19</xdr:col>
      <xdr:colOff>184150</xdr:colOff>
      <xdr:row>64</xdr:row>
      <xdr:rowOff>52251</xdr:rowOff>
    </xdr:to>
    <xdr:sp macro="" textlink="">
      <xdr:nvSpPr>
        <xdr:cNvPr id="136" name="フローチャート: 判断 135"/>
        <xdr:cNvSpPr/>
      </xdr:nvSpPr>
      <xdr:spPr>
        <a:xfrm>
          <a:off x="4064000" y="10923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62428</xdr:rowOff>
    </xdr:from>
    <xdr:ext cx="736600" cy="259045"/>
    <xdr:sp macro="" textlink="">
      <xdr:nvSpPr>
        <xdr:cNvPr id="137" name="テキスト ボックス 136"/>
        <xdr:cNvSpPr txBox="1"/>
      </xdr:nvSpPr>
      <xdr:spPr>
        <a:xfrm>
          <a:off x="3733800" y="106923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65</xdr:row>
      <xdr:rowOff>64407</xdr:rowOff>
    </xdr:from>
    <xdr:to>
      <xdr:col>15</xdr:col>
      <xdr:colOff>82550</xdr:colOff>
      <xdr:row>65</xdr:row>
      <xdr:rowOff>91984</xdr:rowOff>
    </xdr:to>
    <xdr:cxnSp macro="">
      <xdr:nvCxnSpPr>
        <xdr:cNvPr id="138" name="直線コネクタ 137"/>
        <xdr:cNvCxnSpPr/>
      </xdr:nvCxnSpPr>
      <xdr:spPr>
        <a:xfrm>
          <a:off x="2336800" y="11208657"/>
          <a:ext cx="889000" cy="2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95431</xdr:rowOff>
    </xdr:from>
    <xdr:to>
      <xdr:col>15</xdr:col>
      <xdr:colOff>133350</xdr:colOff>
      <xdr:row>65</xdr:row>
      <xdr:rowOff>25581</xdr:rowOff>
    </xdr:to>
    <xdr:sp macro="" textlink="">
      <xdr:nvSpPr>
        <xdr:cNvPr id="139" name="フローチャート: 判断 138"/>
        <xdr:cNvSpPr/>
      </xdr:nvSpPr>
      <xdr:spPr>
        <a:xfrm>
          <a:off x="3175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35758</xdr:rowOff>
    </xdr:from>
    <xdr:ext cx="762000" cy="259045"/>
    <xdr:sp macro="" textlink="">
      <xdr:nvSpPr>
        <xdr:cNvPr id="140" name="テキスト ボックス 139"/>
        <xdr:cNvSpPr txBox="1"/>
      </xdr:nvSpPr>
      <xdr:spPr>
        <a:xfrm>
          <a:off x="2844800" y="108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49712</xdr:rowOff>
    </xdr:from>
    <xdr:to>
      <xdr:col>11</xdr:col>
      <xdr:colOff>31750</xdr:colOff>
      <xdr:row>65</xdr:row>
      <xdr:rowOff>64407</xdr:rowOff>
    </xdr:to>
    <xdr:cxnSp macro="">
      <xdr:nvCxnSpPr>
        <xdr:cNvPr id="141" name="直線コネクタ 140"/>
        <xdr:cNvCxnSpPr/>
      </xdr:nvCxnSpPr>
      <xdr:spPr>
        <a:xfrm>
          <a:off x="1447800" y="11022512"/>
          <a:ext cx="889000" cy="186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95431</xdr:rowOff>
    </xdr:from>
    <xdr:to>
      <xdr:col>11</xdr:col>
      <xdr:colOff>82550</xdr:colOff>
      <xdr:row>65</xdr:row>
      <xdr:rowOff>25581</xdr:rowOff>
    </xdr:to>
    <xdr:sp macro="" textlink="">
      <xdr:nvSpPr>
        <xdr:cNvPr id="142" name="フローチャート: 判断 141"/>
        <xdr:cNvSpPr/>
      </xdr:nvSpPr>
      <xdr:spPr>
        <a:xfrm>
          <a:off x="2286000" y="11068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35758</xdr:rowOff>
    </xdr:from>
    <xdr:ext cx="762000" cy="259045"/>
    <xdr:sp macro="" textlink="">
      <xdr:nvSpPr>
        <xdr:cNvPr id="143" name="テキスト ボックス 142"/>
        <xdr:cNvSpPr txBox="1"/>
      </xdr:nvSpPr>
      <xdr:spPr>
        <a:xfrm>
          <a:off x="1955800" y="10837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94524</xdr:rowOff>
    </xdr:from>
    <xdr:to>
      <xdr:col>7</xdr:col>
      <xdr:colOff>31750</xdr:colOff>
      <xdr:row>64</xdr:row>
      <xdr:rowOff>24674</xdr:rowOff>
    </xdr:to>
    <xdr:sp macro="" textlink="">
      <xdr:nvSpPr>
        <xdr:cNvPr id="144" name="フローチャート: 判断 143"/>
        <xdr:cNvSpPr/>
      </xdr:nvSpPr>
      <xdr:spPr>
        <a:xfrm>
          <a:off x="1397000" y="10895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34851</xdr:rowOff>
    </xdr:from>
    <xdr:ext cx="762000" cy="259045"/>
    <xdr:sp macro="" textlink="">
      <xdr:nvSpPr>
        <xdr:cNvPr id="145" name="テキスト ボックス 144"/>
        <xdr:cNvSpPr txBox="1"/>
      </xdr:nvSpPr>
      <xdr:spPr>
        <a:xfrm>
          <a:off x="1066800" y="10664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55880</xdr:rowOff>
    </xdr:from>
    <xdr:to>
      <xdr:col>23</xdr:col>
      <xdr:colOff>184150</xdr:colOff>
      <xdr:row>66</xdr:row>
      <xdr:rowOff>157480</xdr:rowOff>
    </xdr:to>
    <xdr:sp macro="" textlink="">
      <xdr:nvSpPr>
        <xdr:cNvPr id="151" name="楕円 150"/>
        <xdr:cNvSpPr/>
      </xdr:nvSpPr>
      <xdr:spPr>
        <a:xfrm>
          <a:off x="4902200" y="11371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65</xdr:row>
      <xdr:rowOff>123207</xdr:rowOff>
    </xdr:from>
    <xdr:ext cx="762000" cy="259045"/>
    <xdr:sp macro="" textlink="">
      <xdr:nvSpPr>
        <xdr:cNvPr id="152" name="財政構造の弾力性該当値テキスト"/>
        <xdr:cNvSpPr txBox="1"/>
      </xdr:nvSpPr>
      <xdr:spPr>
        <a:xfrm>
          <a:off x="5041900" y="1126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164374</xdr:rowOff>
    </xdr:from>
    <xdr:to>
      <xdr:col>19</xdr:col>
      <xdr:colOff>184150</xdr:colOff>
      <xdr:row>65</xdr:row>
      <xdr:rowOff>94524</xdr:rowOff>
    </xdr:to>
    <xdr:sp macro="" textlink="">
      <xdr:nvSpPr>
        <xdr:cNvPr id="153" name="楕円 152"/>
        <xdr:cNvSpPr/>
      </xdr:nvSpPr>
      <xdr:spPr>
        <a:xfrm>
          <a:off x="4064000" y="111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79301</xdr:rowOff>
    </xdr:from>
    <xdr:ext cx="736600" cy="259045"/>
    <xdr:sp macro="" textlink="">
      <xdr:nvSpPr>
        <xdr:cNvPr id="154" name="テキスト ボックス 153"/>
        <xdr:cNvSpPr txBox="1"/>
      </xdr:nvSpPr>
      <xdr:spPr>
        <a:xfrm>
          <a:off x="3733800" y="11223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41184</xdr:rowOff>
    </xdr:from>
    <xdr:to>
      <xdr:col>15</xdr:col>
      <xdr:colOff>133350</xdr:colOff>
      <xdr:row>65</xdr:row>
      <xdr:rowOff>142784</xdr:rowOff>
    </xdr:to>
    <xdr:sp macro="" textlink="">
      <xdr:nvSpPr>
        <xdr:cNvPr id="155" name="楕円 154"/>
        <xdr:cNvSpPr/>
      </xdr:nvSpPr>
      <xdr:spPr>
        <a:xfrm>
          <a:off x="3175000" y="1118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127561</xdr:rowOff>
    </xdr:from>
    <xdr:ext cx="762000" cy="259045"/>
    <xdr:sp macro="" textlink="">
      <xdr:nvSpPr>
        <xdr:cNvPr id="156" name="テキスト ボックス 155"/>
        <xdr:cNvSpPr txBox="1"/>
      </xdr:nvSpPr>
      <xdr:spPr>
        <a:xfrm>
          <a:off x="2844800" y="11271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13607</xdr:rowOff>
    </xdr:from>
    <xdr:to>
      <xdr:col>11</xdr:col>
      <xdr:colOff>82550</xdr:colOff>
      <xdr:row>65</xdr:row>
      <xdr:rowOff>115207</xdr:rowOff>
    </xdr:to>
    <xdr:sp macro="" textlink="">
      <xdr:nvSpPr>
        <xdr:cNvPr id="157" name="楕円 156"/>
        <xdr:cNvSpPr/>
      </xdr:nvSpPr>
      <xdr:spPr>
        <a:xfrm>
          <a:off x="2286000" y="1115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99984</xdr:rowOff>
    </xdr:from>
    <xdr:ext cx="762000" cy="259045"/>
    <xdr:sp macro="" textlink="">
      <xdr:nvSpPr>
        <xdr:cNvPr id="158" name="テキスト ボックス 157"/>
        <xdr:cNvSpPr txBox="1"/>
      </xdr:nvSpPr>
      <xdr:spPr>
        <a:xfrm>
          <a:off x="1955800" y="1124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170362</xdr:rowOff>
    </xdr:from>
    <xdr:to>
      <xdr:col>7</xdr:col>
      <xdr:colOff>31750</xdr:colOff>
      <xdr:row>64</xdr:row>
      <xdr:rowOff>100512</xdr:rowOff>
    </xdr:to>
    <xdr:sp macro="" textlink="">
      <xdr:nvSpPr>
        <xdr:cNvPr id="159" name="楕円 158"/>
        <xdr:cNvSpPr/>
      </xdr:nvSpPr>
      <xdr:spPr>
        <a:xfrm>
          <a:off x="1397000" y="10971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85289</xdr:rowOff>
    </xdr:from>
    <xdr:ext cx="762000" cy="259045"/>
    <xdr:sp macro="" textlink="">
      <xdr:nvSpPr>
        <xdr:cNvPr id="160" name="テキスト ボックス 159"/>
        <xdr:cNvSpPr txBox="1"/>
      </xdr:nvSpPr>
      <xdr:spPr>
        <a:xfrm>
          <a:off x="1066800" y="1105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[212,648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190,906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物件費及び維持補修費の合計額の人口１人当たりの金額が類似団体内平均を大きく上回っているのは、主に人件費が要因となっている。これは消防、ごみ・し尿収集施設等の施設運営を直営で行っているために、職員数が類似団体と比較して多いことが影響しており、行政サービスの提供方法の差異によるものである。定員適正化計画に基づき職員数の計画的な採用に引き続き取り組むとともに、指定管理者制度の活用や民間事業者等への委託など、民間活力の積極的な活用を検討していく必要がある。</a:t>
          </a: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86246</xdr:rowOff>
    </xdr:from>
    <xdr:to>
      <xdr:col>23</xdr:col>
      <xdr:colOff>133350</xdr:colOff>
      <xdr:row>89</xdr:row>
      <xdr:rowOff>91239</xdr:rowOff>
    </xdr:to>
    <xdr:cxnSp macro="">
      <xdr:nvCxnSpPr>
        <xdr:cNvPr id="192" name="直線コネクタ 191"/>
        <xdr:cNvCxnSpPr/>
      </xdr:nvCxnSpPr>
      <xdr:spPr>
        <a:xfrm flipV="1">
          <a:off x="4953000" y="13802246"/>
          <a:ext cx="0" cy="15480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63316</xdr:rowOff>
    </xdr:from>
    <xdr:ext cx="762000" cy="259045"/>
    <xdr:sp macro="" textlink="">
      <xdr:nvSpPr>
        <xdr:cNvPr id="193" name="人件費・物件費等の状況最小値テキスト"/>
        <xdr:cNvSpPr txBox="1"/>
      </xdr:nvSpPr>
      <xdr:spPr>
        <a:xfrm>
          <a:off x="5041900" y="1532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91239</xdr:rowOff>
    </xdr:from>
    <xdr:to>
      <xdr:col>24</xdr:col>
      <xdr:colOff>12700</xdr:colOff>
      <xdr:row>89</xdr:row>
      <xdr:rowOff>91239</xdr:rowOff>
    </xdr:to>
    <xdr:cxnSp macro="">
      <xdr:nvCxnSpPr>
        <xdr:cNvPr id="194" name="直線コネクタ 193"/>
        <xdr:cNvCxnSpPr/>
      </xdr:nvCxnSpPr>
      <xdr:spPr>
        <a:xfrm>
          <a:off x="4864100" y="15350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1173</xdr:rowOff>
    </xdr:from>
    <xdr:ext cx="762000" cy="259045"/>
    <xdr:sp macro="" textlink="">
      <xdr:nvSpPr>
        <xdr:cNvPr id="195" name="人件費・物件費等の状況最大値テキスト"/>
        <xdr:cNvSpPr txBox="1"/>
      </xdr:nvSpPr>
      <xdr:spPr>
        <a:xfrm>
          <a:off x="5041900" y="13545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86246</xdr:rowOff>
    </xdr:from>
    <xdr:to>
      <xdr:col>24</xdr:col>
      <xdr:colOff>12700</xdr:colOff>
      <xdr:row>80</xdr:row>
      <xdr:rowOff>86246</xdr:rowOff>
    </xdr:to>
    <xdr:cxnSp macro="">
      <xdr:nvCxnSpPr>
        <xdr:cNvPr id="196" name="直線コネクタ 195"/>
        <xdr:cNvCxnSpPr/>
      </xdr:nvCxnSpPr>
      <xdr:spPr>
        <a:xfrm>
          <a:off x="4864100" y="13802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88</xdr:row>
      <xdr:rowOff>121597</xdr:rowOff>
    </xdr:from>
    <xdr:to>
      <xdr:col>23</xdr:col>
      <xdr:colOff>133350</xdr:colOff>
      <xdr:row>89</xdr:row>
      <xdr:rowOff>81018</xdr:rowOff>
    </xdr:to>
    <xdr:cxnSp macro="">
      <xdr:nvCxnSpPr>
        <xdr:cNvPr id="197" name="直線コネクタ 196"/>
        <xdr:cNvCxnSpPr/>
      </xdr:nvCxnSpPr>
      <xdr:spPr>
        <a:xfrm>
          <a:off x="4114800" y="15209197"/>
          <a:ext cx="838200" cy="130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150158</xdr:rowOff>
    </xdr:from>
    <xdr:ext cx="762000" cy="259045"/>
    <xdr:sp macro="" textlink="">
      <xdr:nvSpPr>
        <xdr:cNvPr id="198" name="人件費・物件費等の状況平均値テキスト"/>
        <xdr:cNvSpPr txBox="1"/>
      </xdr:nvSpPr>
      <xdr:spPr>
        <a:xfrm>
          <a:off x="5041900" y="143805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168,911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133631</xdr:rowOff>
    </xdr:from>
    <xdr:to>
      <xdr:col>23</xdr:col>
      <xdr:colOff>184150</xdr:colOff>
      <xdr:row>85</xdr:row>
      <xdr:rowOff>63781</xdr:rowOff>
    </xdr:to>
    <xdr:sp macro="" textlink="">
      <xdr:nvSpPr>
        <xdr:cNvPr id="199" name="フローチャート: 判断 198"/>
        <xdr:cNvSpPr/>
      </xdr:nvSpPr>
      <xdr:spPr>
        <a:xfrm>
          <a:off x="4902200" y="14535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169571</xdr:rowOff>
    </xdr:from>
    <xdr:to>
      <xdr:col>19</xdr:col>
      <xdr:colOff>133350</xdr:colOff>
      <xdr:row>88</xdr:row>
      <xdr:rowOff>121597</xdr:rowOff>
    </xdr:to>
    <xdr:cxnSp macro="">
      <xdr:nvCxnSpPr>
        <xdr:cNvPr id="200" name="直線コネクタ 199"/>
        <xdr:cNvCxnSpPr/>
      </xdr:nvCxnSpPr>
      <xdr:spPr>
        <a:xfrm>
          <a:off x="3225800" y="15085721"/>
          <a:ext cx="889000" cy="123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68738</xdr:rowOff>
    </xdr:from>
    <xdr:to>
      <xdr:col>19</xdr:col>
      <xdr:colOff>184150</xdr:colOff>
      <xdr:row>84</xdr:row>
      <xdr:rowOff>170338</xdr:rowOff>
    </xdr:to>
    <xdr:sp macro="" textlink="">
      <xdr:nvSpPr>
        <xdr:cNvPr id="201" name="フローチャート: 判断 200"/>
        <xdr:cNvSpPr/>
      </xdr:nvSpPr>
      <xdr:spPr>
        <a:xfrm>
          <a:off x="4064000" y="14470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9065</xdr:rowOff>
    </xdr:from>
    <xdr:ext cx="736600" cy="259045"/>
    <xdr:sp macro="" textlink="">
      <xdr:nvSpPr>
        <xdr:cNvPr id="202" name="テキスト ボックス 201"/>
        <xdr:cNvSpPr txBox="1"/>
      </xdr:nvSpPr>
      <xdr:spPr>
        <a:xfrm>
          <a:off x="3733800" y="14239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87</xdr:row>
      <xdr:rowOff>96458</xdr:rowOff>
    </xdr:from>
    <xdr:to>
      <xdr:col>15</xdr:col>
      <xdr:colOff>82550</xdr:colOff>
      <xdr:row>87</xdr:row>
      <xdr:rowOff>169571</xdr:rowOff>
    </xdr:to>
    <xdr:cxnSp macro="">
      <xdr:nvCxnSpPr>
        <xdr:cNvPr id="203" name="直線コネクタ 202"/>
        <xdr:cNvCxnSpPr/>
      </xdr:nvCxnSpPr>
      <xdr:spPr>
        <a:xfrm>
          <a:off x="2336800" y="15012608"/>
          <a:ext cx="889000" cy="73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156009</xdr:rowOff>
    </xdr:from>
    <xdr:to>
      <xdr:col>15</xdr:col>
      <xdr:colOff>133350</xdr:colOff>
      <xdr:row>84</xdr:row>
      <xdr:rowOff>86159</xdr:rowOff>
    </xdr:to>
    <xdr:sp macro="" textlink="">
      <xdr:nvSpPr>
        <xdr:cNvPr id="204" name="フローチャート: 判断 203"/>
        <xdr:cNvSpPr/>
      </xdr:nvSpPr>
      <xdr:spPr>
        <a:xfrm>
          <a:off x="3175000" y="1438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96336</xdr:rowOff>
    </xdr:from>
    <xdr:ext cx="762000" cy="259045"/>
    <xdr:sp macro="" textlink="">
      <xdr:nvSpPr>
        <xdr:cNvPr id="205" name="テキスト ボックス 204"/>
        <xdr:cNvSpPr txBox="1"/>
      </xdr:nvSpPr>
      <xdr:spPr>
        <a:xfrm>
          <a:off x="2844800" y="141552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86</xdr:row>
      <xdr:rowOff>88139</xdr:rowOff>
    </xdr:from>
    <xdr:to>
      <xdr:col>11</xdr:col>
      <xdr:colOff>31750</xdr:colOff>
      <xdr:row>87</xdr:row>
      <xdr:rowOff>96458</xdr:rowOff>
    </xdr:to>
    <xdr:cxnSp macro="">
      <xdr:nvCxnSpPr>
        <xdr:cNvPr id="206" name="直線コネクタ 205"/>
        <xdr:cNvCxnSpPr/>
      </xdr:nvCxnSpPr>
      <xdr:spPr>
        <a:xfrm>
          <a:off x="1447800" y="14832839"/>
          <a:ext cx="889000" cy="179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92208</xdr:rowOff>
    </xdr:from>
    <xdr:to>
      <xdr:col>11</xdr:col>
      <xdr:colOff>82550</xdr:colOff>
      <xdr:row>83</xdr:row>
      <xdr:rowOff>22358</xdr:rowOff>
    </xdr:to>
    <xdr:sp macro="" textlink="">
      <xdr:nvSpPr>
        <xdr:cNvPr id="207" name="フローチャート: 判断 206"/>
        <xdr:cNvSpPr/>
      </xdr:nvSpPr>
      <xdr:spPr>
        <a:xfrm>
          <a:off x="2286000" y="14151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32535</xdr:rowOff>
    </xdr:from>
    <xdr:ext cx="762000" cy="259045"/>
    <xdr:sp macro="" textlink="">
      <xdr:nvSpPr>
        <xdr:cNvPr id="208" name="テキスト ボックス 207"/>
        <xdr:cNvSpPr txBox="1"/>
      </xdr:nvSpPr>
      <xdr:spPr>
        <a:xfrm>
          <a:off x="1955800" y="13919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138734</xdr:rowOff>
    </xdr:from>
    <xdr:to>
      <xdr:col>7</xdr:col>
      <xdr:colOff>31750</xdr:colOff>
      <xdr:row>82</xdr:row>
      <xdr:rowOff>68884</xdr:rowOff>
    </xdr:to>
    <xdr:sp macro="" textlink="">
      <xdr:nvSpPr>
        <xdr:cNvPr id="209" name="フローチャート: 判断 208"/>
        <xdr:cNvSpPr/>
      </xdr:nvSpPr>
      <xdr:spPr>
        <a:xfrm>
          <a:off x="1397000" y="14026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79061</xdr:rowOff>
    </xdr:from>
    <xdr:ext cx="762000" cy="259045"/>
    <xdr:sp macro="" textlink="">
      <xdr:nvSpPr>
        <xdr:cNvPr id="210" name="テキスト ボックス 209"/>
        <xdr:cNvSpPr txBox="1"/>
      </xdr:nvSpPr>
      <xdr:spPr>
        <a:xfrm>
          <a:off x="1066800" y="1379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89</xdr:row>
      <xdr:rowOff>30218</xdr:rowOff>
    </xdr:from>
    <xdr:to>
      <xdr:col>23</xdr:col>
      <xdr:colOff>184150</xdr:colOff>
      <xdr:row>89</xdr:row>
      <xdr:rowOff>131818</xdr:rowOff>
    </xdr:to>
    <xdr:sp macro="" textlink="">
      <xdr:nvSpPr>
        <xdr:cNvPr id="216" name="楕円 215"/>
        <xdr:cNvSpPr/>
      </xdr:nvSpPr>
      <xdr:spPr>
        <a:xfrm>
          <a:off x="4902200" y="15289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88</xdr:row>
      <xdr:rowOff>97545</xdr:rowOff>
    </xdr:from>
    <xdr:ext cx="762000" cy="259045"/>
    <xdr:sp macro="" textlink="">
      <xdr:nvSpPr>
        <xdr:cNvPr id="217" name="人件費・物件費等の状況該当値テキスト"/>
        <xdr:cNvSpPr txBox="1"/>
      </xdr:nvSpPr>
      <xdr:spPr>
        <a:xfrm>
          <a:off x="5041900" y="15185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212,648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88</xdr:row>
      <xdr:rowOff>70797</xdr:rowOff>
    </xdr:from>
    <xdr:to>
      <xdr:col>19</xdr:col>
      <xdr:colOff>184150</xdr:colOff>
      <xdr:row>89</xdr:row>
      <xdr:rowOff>947</xdr:rowOff>
    </xdr:to>
    <xdr:sp macro="" textlink="">
      <xdr:nvSpPr>
        <xdr:cNvPr id="218" name="楕円 217"/>
        <xdr:cNvSpPr/>
      </xdr:nvSpPr>
      <xdr:spPr>
        <a:xfrm>
          <a:off x="4064000" y="15158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88</xdr:row>
      <xdr:rowOff>157174</xdr:rowOff>
    </xdr:from>
    <xdr:ext cx="736600" cy="259045"/>
    <xdr:sp macro="" textlink="">
      <xdr:nvSpPr>
        <xdr:cNvPr id="219" name="テキスト ボックス 218"/>
        <xdr:cNvSpPr txBox="1"/>
      </xdr:nvSpPr>
      <xdr:spPr>
        <a:xfrm>
          <a:off x="3733800" y="1524477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87</xdr:row>
      <xdr:rowOff>118771</xdr:rowOff>
    </xdr:from>
    <xdr:to>
      <xdr:col>15</xdr:col>
      <xdr:colOff>133350</xdr:colOff>
      <xdr:row>88</xdr:row>
      <xdr:rowOff>48921</xdr:rowOff>
    </xdr:to>
    <xdr:sp macro="" textlink="">
      <xdr:nvSpPr>
        <xdr:cNvPr id="220" name="楕円 219"/>
        <xdr:cNvSpPr/>
      </xdr:nvSpPr>
      <xdr:spPr>
        <a:xfrm>
          <a:off x="3175000" y="1503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88</xdr:row>
      <xdr:rowOff>33698</xdr:rowOff>
    </xdr:from>
    <xdr:ext cx="762000" cy="259045"/>
    <xdr:sp macro="" textlink="">
      <xdr:nvSpPr>
        <xdr:cNvPr id="221" name="テキスト ボックス 220"/>
        <xdr:cNvSpPr txBox="1"/>
      </xdr:nvSpPr>
      <xdr:spPr>
        <a:xfrm>
          <a:off x="2844800" y="15121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87</xdr:row>
      <xdr:rowOff>45658</xdr:rowOff>
    </xdr:from>
    <xdr:to>
      <xdr:col>11</xdr:col>
      <xdr:colOff>82550</xdr:colOff>
      <xdr:row>87</xdr:row>
      <xdr:rowOff>147258</xdr:rowOff>
    </xdr:to>
    <xdr:sp macro="" textlink="">
      <xdr:nvSpPr>
        <xdr:cNvPr id="222" name="楕円 221"/>
        <xdr:cNvSpPr/>
      </xdr:nvSpPr>
      <xdr:spPr>
        <a:xfrm>
          <a:off x="2286000" y="1496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87</xdr:row>
      <xdr:rowOff>132035</xdr:rowOff>
    </xdr:from>
    <xdr:ext cx="762000" cy="259045"/>
    <xdr:sp macro="" textlink="">
      <xdr:nvSpPr>
        <xdr:cNvPr id="223" name="テキスト ボックス 222"/>
        <xdr:cNvSpPr txBox="1"/>
      </xdr:nvSpPr>
      <xdr:spPr>
        <a:xfrm>
          <a:off x="1955800" y="15048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86</xdr:row>
      <xdr:rowOff>37339</xdr:rowOff>
    </xdr:from>
    <xdr:to>
      <xdr:col>7</xdr:col>
      <xdr:colOff>31750</xdr:colOff>
      <xdr:row>86</xdr:row>
      <xdr:rowOff>138939</xdr:rowOff>
    </xdr:to>
    <xdr:sp macro="" textlink="">
      <xdr:nvSpPr>
        <xdr:cNvPr id="224" name="楕円 223"/>
        <xdr:cNvSpPr/>
      </xdr:nvSpPr>
      <xdr:spPr>
        <a:xfrm>
          <a:off x="1397000" y="14782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86</xdr:row>
      <xdr:rowOff>123716</xdr:rowOff>
    </xdr:from>
    <xdr:ext cx="762000" cy="259045"/>
    <xdr:sp macro="" textlink="">
      <xdr:nvSpPr>
        <xdr:cNvPr id="225" name="テキスト ボックス 224"/>
        <xdr:cNvSpPr txBox="1"/>
      </xdr:nvSpPr>
      <xdr:spPr>
        <a:xfrm>
          <a:off x="1066800" y="14868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類似団体内順位</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位であり、これまでも同程度の水準で推移している。今後も給与の適正化に努める。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1" name="直線コネクタ 240"/>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2" name="テキスト ボックス 241"/>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3" name="直線コネクタ 242"/>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4" name="テキスト ボックス 243"/>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5" name="直線コネクタ 244"/>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6" name="テキスト ボックス 245"/>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7" name="直線コネクタ 246"/>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8" name="テキスト ボックス 247"/>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9" name="直線コネクタ 248"/>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0" name="テキスト ボックス 249"/>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82</xdr:row>
      <xdr:rowOff>123825</xdr:rowOff>
    </xdr:from>
    <xdr:to>
      <xdr:col>81</xdr:col>
      <xdr:colOff>44450</xdr:colOff>
      <xdr:row>89</xdr:row>
      <xdr:rowOff>130175</xdr:rowOff>
    </xdr:to>
    <xdr:cxnSp macro="">
      <xdr:nvCxnSpPr>
        <xdr:cNvPr id="254" name="直線コネクタ 253"/>
        <xdr:cNvCxnSpPr/>
      </xdr:nvCxnSpPr>
      <xdr:spPr>
        <a:xfrm flipV="1">
          <a:off x="17018000" y="14182725"/>
          <a:ext cx="0" cy="12065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102252</xdr:rowOff>
    </xdr:from>
    <xdr:ext cx="762000" cy="259045"/>
    <xdr:sp macro="" textlink="">
      <xdr:nvSpPr>
        <xdr:cNvPr id="255" name="給与水準   （国との比較）最小値テキスト"/>
        <xdr:cNvSpPr txBox="1"/>
      </xdr:nvSpPr>
      <xdr:spPr>
        <a:xfrm>
          <a:off x="17106900" y="15361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130175</xdr:rowOff>
    </xdr:from>
    <xdr:to>
      <xdr:col>81</xdr:col>
      <xdr:colOff>133350</xdr:colOff>
      <xdr:row>89</xdr:row>
      <xdr:rowOff>130175</xdr:rowOff>
    </xdr:to>
    <xdr:cxnSp macro="">
      <xdr:nvCxnSpPr>
        <xdr:cNvPr id="256" name="直線コネクタ 255"/>
        <xdr:cNvCxnSpPr/>
      </xdr:nvCxnSpPr>
      <xdr:spPr>
        <a:xfrm>
          <a:off x="16929100" y="15389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81</xdr:row>
      <xdr:rowOff>38752</xdr:rowOff>
    </xdr:from>
    <xdr:ext cx="762000" cy="259045"/>
    <xdr:sp macro="" textlink="">
      <xdr:nvSpPr>
        <xdr:cNvPr id="257" name="給与水準   （国との比較）最大値テキスト"/>
        <xdr:cNvSpPr txBox="1"/>
      </xdr:nvSpPr>
      <xdr:spPr>
        <a:xfrm>
          <a:off x="17106900" y="13926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82</xdr:row>
      <xdr:rowOff>123825</xdr:rowOff>
    </xdr:from>
    <xdr:to>
      <xdr:col>81</xdr:col>
      <xdr:colOff>133350</xdr:colOff>
      <xdr:row>82</xdr:row>
      <xdr:rowOff>123825</xdr:rowOff>
    </xdr:to>
    <xdr:cxnSp macro="">
      <xdr:nvCxnSpPr>
        <xdr:cNvPr id="258" name="直線コネクタ 257"/>
        <xdr:cNvCxnSpPr/>
      </xdr:nvCxnSpPr>
      <xdr:spPr>
        <a:xfrm>
          <a:off x="16929100" y="14182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23284</xdr:rowOff>
    </xdr:from>
    <xdr:to>
      <xdr:col>81</xdr:col>
      <xdr:colOff>44450</xdr:colOff>
      <xdr:row>82</xdr:row>
      <xdr:rowOff>123825</xdr:rowOff>
    </xdr:to>
    <xdr:cxnSp macro="">
      <xdr:nvCxnSpPr>
        <xdr:cNvPr id="259" name="直線コネクタ 258"/>
        <xdr:cNvCxnSpPr/>
      </xdr:nvCxnSpPr>
      <xdr:spPr>
        <a:xfrm>
          <a:off x="16179800" y="14082184"/>
          <a:ext cx="8382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87</xdr:row>
      <xdr:rowOff>52511</xdr:rowOff>
    </xdr:from>
    <xdr:ext cx="762000" cy="259045"/>
    <xdr:sp macro="" textlink="">
      <xdr:nvSpPr>
        <xdr:cNvPr id="260" name="給与水準   （国との比較）平均値テキスト"/>
        <xdr:cNvSpPr txBox="1"/>
      </xdr:nvSpPr>
      <xdr:spPr>
        <a:xfrm>
          <a:off x="17106900" y="149686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80434</xdr:rowOff>
    </xdr:from>
    <xdr:to>
      <xdr:col>81</xdr:col>
      <xdr:colOff>95250</xdr:colOff>
      <xdr:row>88</xdr:row>
      <xdr:rowOff>10584</xdr:rowOff>
    </xdr:to>
    <xdr:sp macro="" textlink="">
      <xdr:nvSpPr>
        <xdr:cNvPr id="261" name="フローチャート: 判断 260"/>
        <xdr:cNvSpPr/>
      </xdr:nvSpPr>
      <xdr:spPr>
        <a:xfrm>
          <a:off x="169672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23284</xdr:rowOff>
    </xdr:from>
    <xdr:to>
      <xdr:col>77</xdr:col>
      <xdr:colOff>44450</xdr:colOff>
      <xdr:row>82</xdr:row>
      <xdr:rowOff>63500</xdr:rowOff>
    </xdr:to>
    <xdr:cxnSp macro="">
      <xdr:nvCxnSpPr>
        <xdr:cNvPr id="262" name="直線コネクタ 261"/>
        <xdr:cNvCxnSpPr/>
      </xdr:nvCxnSpPr>
      <xdr:spPr>
        <a:xfrm flipV="1">
          <a:off x="15290800" y="14082184"/>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87</xdr:row>
      <xdr:rowOff>80434</xdr:rowOff>
    </xdr:from>
    <xdr:to>
      <xdr:col>77</xdr:col>
      <xdr:colOff>95250</xdr:colOff>
      <xdr:row>88</xdr:row>
      <xdr:rowOff>10584</xdr:rowOff>
    </xdr:to>
    <xdr:sp macro="" textlink="">
      <xdr:nvSpPr>
        <xdr:cNvPr id="263" name="フローチャート: 判断 262"/>
        <xdr:cNvSpPr/>
      </xdr:nvSpPr>
      <xdr:spPr>
        <a:xfrm>
          <a:off x="16129000" y="14996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166811</xdr:rowOff>
    </xdr:from>
    <xdr:ext cx="736600" cy="259045"/>
    <xdr:sp macro="" textlink="">
      <xdr:nvSpPr>
        <xdr:cNvPr id="264" name="テキスト ボックス 263"/>
        <xdr:cNvSpPr txBox="1"/>
      </xdr:nvSpPr>
      <xdr:spPr>
        <a:xfrm>
          <a:off x="15798800" y="150829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81</xdr:row>
      <xdr:rowOff>154516</xdr:rowOff>
    </xdr:from>
    <xdr:to>
      <xdr:col>72</xdr:col>
      <xdr:colOff>203200</xdr:colOff>
      <xdr:row>82</xdr:row>
      <xdr:rowOff>63500</xdr:rowOff>
    </xdr:to>
    <xdr:cxnSp macro="">
      <xdr:nvCxnSpPr>
        <xdr:cNvPr id="265" name="直線コネクタ 264"/>
        <xdr:cNvCxnSpPr/>
      </xdr:nvCxnSpPr>
      <xdr:spPr>
        <a:xfrm>
          <a:off x="14401800" y="140419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87</xdr:row>
      <xdr:rowOff>120650</xdr:rowOff>
    </xdr:from>
    <xdr:to>
      <xdr:col>73</xdr:col>
      <xdr:colOff>44450</xdr:colOff>
      <xdr:row>88</xdr:row>
      <xdr:rowOff>50800</xdr:rowOff>
    </xdr:to>
    <xdr:sp macro="" textlink="">
      <xdr:nvSpPr>
        <xdr:cNvPr id="266" name="フローチャート: 判断 265"/>
        <xdr:cNvSpPr/>
      </xdr:nvSpPr>
      <xdr:spPr>
        <a:xfrm>
          <a:off x="15240000" y="1503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35577</xdr:rowOff>
    </xdr:from>
    <xdr:ext cx="762000" cy="259045"/>
    <xdr:sp macro="" textlink="">
      <xdr:nvSpPr>
        <xdr:cNvPr id="267" name="テキスト ボックス 266"/>
        <xdr:cNvSpPr txBox="1"/>
      </xdr:nvSpPr>
      <xdr:spPr>
        <a:xfrm>
          <a:off x="14909800" y="151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81</xdr:row>
      <xdr:rowOff>154516</xdr:rowOff>
    </xdr:from>
    <xdr:to>
      <xdr:col>68</xdr:col>
      <xdr:colOff>152400</xdr:colOff>
      <xdr:row>82</xdr:row>
      <xdr:rowOff>83609</xdr:rowOff>
    </xdr:to>
    <xdr:cxnSp macro="">
      <xdr:nvCxnSpPr>
        <xdr:cNvPr id="268" name="直線コネクタ 267"/>
        <xdr:cNvCxnSpPr/>
      </xdr:nvCxnSpPr>
      <xdr:spPr>
        <a:xfrm flipV="1">
          <a:off x="13512800" y="14041966"/>
          <a:ext cx="889000" cy="100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87</xdr:row>
      <xdr:rowOff>100541</xdr:rowOff>
    </xdr:from>
    <xdr:to>
      <xdr:col>68</xdr:col>
      <xdr:colOff>203200</xdr:colOff>
      <xdr:row>88</xdr:row>
      <xdr:rowOff>30691</xdr:rowOff>
    </xdr:to>
    <xdr:sp macro="" textlink="">
      <xdr:nvSpPr>
        <xdr:cNvPr id="269" name="フローチャート: 判断 268"/>
        <xdr:cNvSpPr/>
      </xdr:nvSpPr>
      <xdr:spPr>
        <a:xfrm>
          <a:off x="14351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15468</xdr:rowOff>
    </xdr:from>
    <xdr:ext cx="762000" cy="259045"/>
    <xdr:sp macro="" textlink="">
      <xdr:nvSpPr>
        <xdr:cNvPr id="270" name="テキスト ボックス 269"/>
        <xdr:cNvSpPr txBox="1"/>
      </xdr:nvSpPr>
      <xdr:spPr>
        <a:xfrm>
          <a:off x="14020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100541</xdr:rowOff>
    </xdr:from>
    <xdr:to>
      <xdr:col>64</xdr:col>
      <xdr:colOff>152400</xdr:colOff>
      <xdr:row>88</xdr:row>
      <xdr:rowOff>30691</xdr:rowOff>
    </xdr:to>
    <xdr:sp macro="" textlink="">
      <xdr:nvSpPr>
        <xdr:cNvPr id="271" name="フローチャート: 判断 270"/>
        <xdr:cNvSpPr/>
      </xdr:nvSpPr>
      <xdr:spPr>
        <a:xfrm>
          <a:off x="13462000" y="15016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15468</xdr:rowOff>
    </xdr:from>
    <xdr:ext cx="762000" cy="259045"/>
    <xdr:sp macro="" textlink="">
      <xdr:nvSpPr>
        <xdr:cNvPr id="272" name="テキスト ボックス 271"/>
        <xdr:cNvSpPr txBox="1"/>
      </xdr:nvSpPr>
      <xdr:spPr>
        <a:xfrm>
          <a:off x="13131800" y="15103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73025</xdr:rowOff>
    </xdr:from>
    <xdr:to>
      <xdr:col>81</xdr:col>
      <xdr:colOff>95250</xdr:colOff>
      <xdr:row>83</xdr:row>
      <xdr:rowOff>3175</xdr:rowOff>
    </xdr:to>
    <xdr:sp macro="" textlink="">
      <xdr:nvSpPr>
        <xdr:cNvPr id="278" name="楕円 277"/>
        <xdr:cNvSpPr/>
      </xdr:nvSpPr>
      <xdr:spPr>
        <a:xfrm>
          <a:off x="16967200" y="14131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165752</xdr:rowOff>
    </xdr:from>
    <xdr:ext cx="762000" cy="259045"/>
    <xdr:sp macro="" textlink="">
      <xdr:nvSpPr>
        <xdr:cNvPr id="279" name="給与水準   （国との比較）該当値テキスト"/>
        <xdr:cNvSpPr txBox="1"/>
      </xdr:nvSpPr>
      <xdr:spPr>
        <a:xfrm>
          <a:off x="17106900" y="14053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81</xdr:row>
      <xdr:rowOff>143934</xdr:rowOff>
    </xdr:from>
    <xdr:to>
      <xdr:col>77</xdr:col>
      <xdr:colOff>95250</xdr:colOff>
      <xdr:row>82</xdr:row>
      <xdr:rowOff>74084</xdr:rowOff>
    </xdr:to>
    <xdr:sp macro="" textlink="">
      <xdr:nvSpPr>
        <xdr:cNvPr id="280" name="楕円 279"/>
        <xdr:cNvSpPr/>
      </xdr:nvSpPr>
      <xdr:spPr>
        <a:xfrm>
          <a:off x="16129000" y="14031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84261</xdr:rowOff>
    </xdr:from>
    <xdr:ext cx="736600" cy="259045"/>
    <xdr:sp macro="" textlink="">
      <xdr:nvSpPr>
        <xdr:cNvPr id="281" name="テキスト ボックス 280"/>
        <xdr:cNvSpPr txBox="1"/>
      </xdr:nvSpPr>
      <xdr:spPr>
        <a:xfrm>
          <a:off x="15798800" y="138002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12700</xdr:rowOff>
    </xdr:from>
    <xdr:to>
      <xdr:col>73</xdr:col>
      <xdr:colOff>44450</xdr:colOff>
      <xdr:row>82</xdr:row>
      <xdr:rowOff>114300</xdr:rowOff>
    </xdr:to>
    <xdr:sp macro="" textlink="">
      <xdr:nvSpPr>
        <xdr:cNvPr id="282" name="楕円 281"/>
        <xdr:cNvSpPr/>
      </xdr:nvSpPr>
      <xdr:spPr>
        <a:xfrm>
          <a:off x="152400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124477</xdr:rowOff>
    </xdr:from>
    <xdr:ext cx="762000" cy="259045"/>
    <xdr:sp macro="" textlink="">
      <xdr:nvSpPr>
        <xdr:cNvPr id="283" name="テキスト ボックス 282"/>
        <xdr:cNvSpPr txBox="1"/>
      </xdr:nvSpPr>
      <xdr:spPr>
        <a:xfrm>
          <a:off x="14909800" y="1384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81</xdr:row>
      <xdr:rowOff>103716</xdr:rowOff>
    </xdr:from>
    <xdr:to>
      <xdr:col>68</xdr:col>
      <xdr:colOff>203200</xdr:colOff>
      <xdr:row>82</xdr:row>
      <xdr:rowOff>33866</xdr:rowOff>
    </xdr:to>
    <xdr:sp macro="" textlink="">
      <xdr:nvSpPr>
        <xdr:cNvPr id="284" name="楕円 283"/>
        <xdr:cNvSpPr/>
      </xdr:nvSpPr>
      <xdr:spPr>
        <a:xfrm>
          <a:off x="14351000" y="13991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44043</xdr:rowOff>
    </xdr:from>
    <xdr:ext cx="762000" cy="259045"/>
    <xdr:sp macro="" textlink="">
      <xdr:nvSpPr>
        <xdr:cNvPr id="285" name="テキスト ボックス 284"/>
        <xdr:cNvSpPr txBox="1"/>
      </xdr:nvSpPr>
      <xdr:spPr>
        <a:xfrm>
          <a:off x="14020800" y="13760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32809</xdr:rowOff>
    </xdr:from>
    <xdr:to>
      <xdr:col>64</xdr:col>
      <xdr:colOff>152400</xdr:colOff>
      <xdr:row>82</xdr:row>
      <xdr:rowOff>134409</xdr:rowOff>
    </xdr:to>
    <xdr:sp macro="" textlink="">
      <xdr:nvSpPr>
        <xdr:cNvPr id="286" name="楕円 285"/>
        <xdr:cNvSpPr/>
      </xdr:nvSpPr>
      <xdr:spPr>
        <a:xfrm>
          <a:off x="13462000" y="14091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80</xdr:row>
      <xdr:rowOff>144586</xdr:rowOff>
    </xdr:from>
    <xdr:ext cx="762000" cy="259045"/>
    <xdr:sp macro="" textlink="">
      <xdr:nvSpPr>
        <xdr:cNvPr id="287" name="テキスト ボックス 286"/>
        <xdr:cNvSpPr txBox="1"/>
      </xdr:nvSpPr>
      <xdr:spPr>
        <a:xfrm>
          <a:off x="13131800" y="13860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9" name="テキスト ボックス 288"/>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0" name="テキスト ボックス 289"/>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消防・ごみ・し尿収集施設等の施設運営を直営で行っているため、類似団体平均を大きく上回る水準で推移している。引き続き第４次定員適正化計画（令和３年度～令和７年度）により、計画的な新規採用等に取り組み、職員数の適正化に努める。</a:t>
          </a:r>
        </a:p>
      </xdr:txBody>
    </xdr:sp>
    <xdr:clientData/>
  </xdr:twoCellAnchor>
  <xdr:oneCellAnchor>
    <xdr:from>
      <xdr:col>61</xdr:col>
      <xdr:colOff>6350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4" name="直線コネクタ 303"/>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5" name="テキスト ボックス 304"/>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6" name="直線コネクタ 305"/>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7" name="テキスト ボックス 306"/>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8" name="直線コネクタ 307"/>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9" name="テキスト ボックス 308"/>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0" name="直線コネクタ 309"/>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1" name="テキスト ボックス 310"/>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6350</xdr:rowOff>
    </xdr:from>
    <xdr:to>
      <xdr:col>81</xdr:col>
      <xdr:colOff>44450</xdr:colOff>
      <xdr:row>65</xdr:row>
      <xdr:rowOff>104394</xdr:rowOff>
    </xdr:to>
    <xdr:cxnSp macro="">
      <xdr:nvCxnSpPr>
        <xdr:cNvPr id="315" name="直線コネクタ 314"/>
        <xdr:cNvCxnSpPr/>
      </xdr:nvCxnSpPr>
      <xdr:spPr>
        <a:xfrm flipV="1">
          <a:off x="17018000" y="9950450"/>
          <a:ext cx="0" cy="12981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65</xdr:row>
      <xdr:rowOff>76471</xdr:rowOff>
    </xdr:from>
    <xdr:ext cx="762000" cy="259045"/>
    <xdr:sp macro="" textlink="">
      <xdr:nvSpPr>
        <xdr:cNvPr id="316" name="定員管理の状況最小値テキスト"/>
        <xdr:cNvSpPr txBox="1"/>
      </xdr:nvSpPr>
      <xdr:spPr>
        <a:xfrm>
          <a:off x="17106900" y="1122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65</xdr:row>
      <xdr:rowOff>104394</xdr:rowOff>
    </xdr:from>
    <xdr:to>
      <xdr:col>81</xdr:col>
      <xdr:colOff>133350</xdr:colOff>
      <xdr:row>65</xdr:row>
      <xdr:rowOff>104394</xdr:rowOff>
    </xdr:to>
    <xdr:cxnSp macro="">
      <xdr:nvCxnSpPr>
        <xdr:cNvPr id="317" name="直線コネクタ 316"/>
        <xdr:cNvCxnSpPr/>
      </xdr:nvCxnSpPr>
      <xdr:spPr>
        <a:xfrm>
          <a:off x="16929100" y="11248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92727</xdr:rowOff>
    </xdr:from>
    <xdr:ext cx="762000" cy="259045"/>
    <xdr:sp macro="" textlink="">
      <xdr:nvSpPr>
        <xdr:cNvPr id="318" name="定員管理の状況最大値テキスト"/>
        <xdr:cNvSpPr txBox="1"/>
      </xdr:nvSpPr>
      <xdr:spPr>
        <a:xfrm>
          <a:off x="17106900" y="969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6350</xdr:rowOff>
    </xdr:from>
    <xdr:to>
      <xdr:col>81</xdr:col>
      <xdr:colOff>133350</xdr:colOff>
      <xdr:row>58</xdr:row>
      <xdr:rowOff>6350</xdr:rowOff>
    </xdr:to>
    <xdr:cxnSp macro="">
      <xdr:nvCxnSpPr>
        <xdr:cNvPr id="319" name="直線コネクタ 318"/>
        <xdr:cNvCxnSpPr/>
      </xdr:nvCxnSpPr>
      <xdr:spPr>
        <a:xfrm>
          <a:off x="16929100" y="995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65</xdr:row>
      <xdr:rowOff>73025</xdr:rowOff>
    </xdr:from>
    <xdr:to>
      <xdr:col>81</xdr:col>
      <xdr:colOff>44450</xdr:colOff>
      <xdr:row>65</xdr:row>
      <xdr:rowOff>104394</xdr:rowOff>
    </xdr:to>
    <xdr:cxnSp macro="">
      <xdr:nvCxnSpPr>
        <xdr:cNvPr id="320" name="直線コネクタ 319"/>
        <xdr:cNvCxnSpPr/>
      </xdr:nvCxnSpPr>
      <xdr:spPr>
        <a:xfrm>
          <a:off x="16179800" y="11217275"/>
          <a:ext cx="838200" cy="31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17416</xdr:rowOff>
    </xdr:from>
    <xdr:ext cx="762000" cy="259045"/>
    <xdr:sp macro="" textlink="">
      <xdr:nvSpPr>
        <xdr:cNvPr id="321" name="定員管理の状況平均値テキスト"/>
        <xdr:cNvSpPr txBox="1"/>
      </xdr:nvSpPr>
      <xdr:spPr>
        <a:xfrm>
          <a:off x="17106900" y="10475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889</xdr:rowOff>
    </xdr:from>
    <xdr:to>
      <xdr:col>81</xdr:col>
      <xdr:colOff>95250</xdr:colOff>
      <xdr:row>62</xdr:row>
      <xdr:rowOff>102489</xdr:rowOff>
    </xdr:to>
    <xdr:sp macro="" textlink="">
      <xdr:nvSpPr>
        <xdr:cNvPr id="322" name="フローチャート: 判断 321"/>
        <xdr:cNvSpPr/>
      </xdr:nvSpPr>
      <xdr:spPr>
        <a:xfrm>
          <a:off x="16967200" y="1063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65</xdr:row>
      <xdr:rowOff>29591</xdr:rowOff>
    </xdr:from>
    <xdr:to>
      <xdr:col>77</xdr:col>
      <xdr:colOff>44450</xdr:colOff>
      <xdr:row>65</xdr:row>
      <xdr:rowOff>73025</xdr:rowOff>
    </xdr:to>
    <xdr:cxnSp macro="">
      <xdr:nvCxnSpPr>
        <xdr:cNvPr id="323" name="直線コネクタ 322"/>
        <xdr:cNvCxnSpPr/>
      </xdr:nvCxnSpPr>
      <xdr:spPr>
        <a:xfrm>
          <a:off x="15290800" y="11173841"/>
          <a:ext cx="889000" cy="43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4" name="フローチャート: 判断 323"/>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5" name="テキスト ボックス 324"/>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65</xdr:row>
      <xdr:rowOff>29591</xdr:rowOff>
    </xdr:from>
    <xdr:to>
      <xdr:col>72</xdr:col>
      <xdr:colOff>203200</xdr:colOff>
      <xdr:row>65</xdr:row>
      <xdr:rowOff>29591</xdr:rowOff>
    </xdr:to>
    <xdr:cxnSp macro="">
      <xdr:nvCxnSpPr>
        <xdr:cNvPr id="326" name="直線コネクタ 325"/>
        <xdr:cNvCxnSpPr/>
      </xdr:nvCxnSpPr>
      <xdr:spPr>
        <a:xfrm>
          <a:off x="14401800" y="1117384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150749</xdr:rowOff>
    </xdr:from>
    <xdr:to>
      <xdr:col>73</xdr:col>
      <xdr:colOff>44450</xdr:colOff>
      <xdr:row>61</xdr:row>
      <xdr:rowOff>80899</xdr:rowOff>
    </xdr:to>
    <xdr:sp macro="" textlink="">
      <xdr:nvSpPr>
        <xdr:cNvPr id="327" name="フローチャート: 判断 326"/>
        <xdr:cNvSpPr/>
      </xdr:nvSpPr>
      <xdr:spPr>
        <a:xfrm>
          <a:off x="15240000" y="10437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91076</xdr:rowOff>
    </xdr:from>
    <xdr:ext cx="762000" cy="259045"/>
    <xdr:sp macro="" textlink="">
      <xdr:nvSpPr>
        <xdr:cNvPr id="328" name="テキスト ボックス 327"/>
        <xdr:cNvSpPr txBox="1"/>
      </xdr:nvSpPr>
      <xdr:spPr>
        <a:xfrm>
          <a:off x="14909800" y="102066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65</xdr:row>
      <xdr:rowOff>29591</xdr:rowOff>
    </xdr:from>
    <xdr:to>
      <xdr:col>68</xdr:col>
      <xdr:colOff>152400</xdr:colOff>
      <xdr:row>65</xdr:row>
      <xdr:rowOff>51308</xdr:rowOff>
    </xdr:to>
    <xdr:cxnSp macro="">
      <xdr:nvCxnSpPr>
        <xdr:cNvPr id="329" name="直線コネクタ 328"/>
        <xdr:cNvCxnSpPr/>
      </xdr:nvCxnSpPr>
      <xdr:spPr>
        <a:xfrm flipV="1">
          <a:off x="13512800" y="11173841"/>
          <a:ext cx="889000" cy="21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141097</xdr:rowOff>
    </xdr:from>
    <xdr:to>
      <xdr:col>68</xdr:col>
      <xdr:colOff>203200</xdr:colOff>
      <xdr:row>61</xdr:row>
      <xdr:rowOff>71247</xdr:rowOff>
    </xdr:to>
    <xdr:sp macro="" textlink="">
      <xdr:nvSpPr>
        <xdr:cNvPr id="330" name="フローチャート: 判断 329"/>
        <xdr:cNvSpPr/>
      </xdr:nvSpPr>
      <xdr:spPr>
        <a:xfrm>
          <a:off x="14351000" y="10428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81424</xdr:rowOff>
    </xdr:from>
    <xdr:ext cx="762000" cy="259045"/>
    <xdr:sp macro="" textlink="">
      <xdr:nvSpPr>
        <xdr:cNvPr id="331" name="テキスト ボックス 330"/>
        <xdr:cNvSpPr txBox="1"/>
      </xdr:nvSpPr>
      <xdr:spPr>
        <a:xfrm>
          <a:off x="14020800" y="101969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121793</xdr:rowOff>
    </xdr:from>
    <xdr:to>
      <xdr:col>64</xdr:col>
      <xdr:colOff>152400</xdr:colOff>
      <xdr:row>61</xdr:row>
      <xdr:rowOff>51943</xdr:rowOff>
    </xdr:to>
    <xdr:sp macro="" textlink="">
      <xdr:nvSpPr>
        <xdr:cNvPr id="332" name="フローチャート: 判断 331"/>
        <xdr:cNvSpPr/>
      </xdr:nvSpPr>
      <xdr:spPr>
        <a:xfrm>
          <a:off x="134620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62120</xdr:rowOff>
    </xdr:from>
    <xdr:ext cx="762000" cy="259045"/>
    <xdr:sp macro="" textlink="">
      <xdr:nvSpPr>
        <xdr:cNvPr id="333" name="テキスト ボックス 332"/>
        <xdr:cNvSpPr txBox="1"/>
      </xdr:nvSpPr>
      <xdr:spPr>
        <a:xfrm>
          <a:off x="13131800" y="101776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65</xdr:row>
      <xdr:rowOff>53594</xdr:rowOff>
    </xdr:from>
    <xdr:to>
      <xdr:col>81</xdr:col>
      <xdr:colOff>95250</xdr:colOff>
      <xdr:row>65</xdr:row>
      <xdr:rowOff>155194</xdr:rowOff>
    </xdr:to>
    <xdr:sp macro="" textlink="">
      <xdr:nvSpPr>
        <xdr:cNvPr id="339" name="楕円 338"/>
        <xdr:cNvSpPr/>
      </xdr:nvSpPr>
      <xdr:spPr>
        <a:xfrm>
          <a:off x="16967200" y="11197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120921</xdr:rowOff>
    </xdr:from>
    <xdr:ext cx="762000" cy="259045"/>
    <xdr:sp macro="" textlink="">
      <xdr:nvSpPr>
        <xdr:cNvPr id="340" name="定員管理の状況該当値テキスト"/>
        <xdr:cNvSpPr txBox="1"/>
      </xdr:nvSpPr>
      <xdr:spPr>
        <a:xfrm>
          <a:off x="17106900" y="110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65</xdr:row>
      <xdr:rowOff>22225</xdr:rowOff>
    </xdr:from>
    <xdr:to>
      <xdr:col>77</xdr:col>
      <xdr:colOff>95250</xdr:colOff>
      <xdr:row>65</xdr:row>
      <xdr:rowOff>123825</xdr:rowOff>
    </xdr:to>
    <xdr:sp macro="" textlink="">
      <xdr:nvSpPr>
        <xdr:cNvPr id="341" name="楕円 340"/>
        <xdr:cNvSpPr/>
      </xdr:nvSpPr>
      <xdr:spPr>
        <a:xfrm>
          <a:off x="16129000" y="11166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108602</xdr:rowOff>
    </xdr:from>
    <xdr:ext cx="736600" cy="259045"/>
    <xdr:sp macro="" textlink="">
      <xdr:nvSpPr>
        <xdr:cNvPr id="342" name="テキスト ボックス 341"/>
        <xdr:cNvSpPr txBox="1"/>
      </xdr:nvSpPr>
      <xdr:spPr>
        <a:xfrm>
          <a:off x="15798800" y="11252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150241</xdr:rowOff>
    </xdr:from>
    <xdr:to>
      <xdr:col>73</xdr:col>
      <xdr:colOff>44450</xdr:colOff>
      <xdr:row>65</xdr:row>
      <xdr:rowOff>80391</xdr:rowOff>
    </xdr:to>
    <xdr:sp macro="" textlink="">
      <xdr:nvSpPr>
        <xdr:cNvPr id="343" name="楕円 342"/>
        <xdr:cNvSpPr/>
      </xdr:nvSpPr>
      <xdr:spPr>
        <a:xfrm>
          <a:off x="15240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65</xdr:row>
      <xdr:rowOff>65168</xdr:rowOff>
    </xdr:from>
    <xdr:ext cx="762000" cy="259045"/>
    <xdr:sp macro="" textlink="">
      <xdr:nvSpPr>
        <xdr:cNvPr id="344" name="テキスト ボックス 343"/>
        <xdr:cNvSpPr txBox="1"/>
      </xdr:nvSpPr>
      <xdr:spPr>
        <a:xfrm>
          <a:off x="14909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150241</xdr:rowOff>
    </xdr:from>
    <xdr:to>
      <xdr:col>68</xdr:col>
      <xdr:colOff>203200</xdr:colOff>
      <xdr:row>65</xdr:row>
      <xdr:rowOff>80391</xdr:rowOff>
    </xdr:to>
    <xdr:sp macro="" textlink="">
      <xdr:nvSpPr>
        <xdr:cNvPr id="345" name="楕円 344"/>
        <xdr:cNvSpPr/>
      </xdr:nvSpPr>
      <xdr:spPr>
        <a:xfrm>
          <a:off x="14351000" y="11123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65</xdr:row>
      <xdr:rowOff>65168</xdr:rowOff>
    </xdr:from>
    <xdr:ext cx="762000" cy="259045"/>
    <xdr:sp macro="" textlink="">
      <xdr:nvSpPr>
        <xdr:cNvPr id="346" name="テキスト ボックス 345"/>
        <xdr:cNvSpPr txBox="1"/>
      </xdr:nvSpPr>
      <xdr:spPr>
        <a:xfrm>
          <a:off x="14020800" y="11209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65</xdr:row>
      <xdr:rowOff>508</xdr:rowOff>
    </xdr:from>
    <xdr:to>
      <xdr:col>64</xdr:col>
      <xdr:colOff>152400</xdr:colOff>
      <xdr:row>65</xdr:row>
      <xdr:rowOff>102108</xdr:rowOff>
    </xdr:to>
    <xdr:sp macro="" textlink="">
      <xdr:nvSpPr>
        <xdr:cNvPr id="347" name="楕円 346"/>
        <xdr:cNvSpPr/>
      </xdr:nvSpPr>
      <xdr:spPr>
        <a:xfrm>
          <a:off x="134620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65</xdr:row>
      <xdr:rowOff>86885</xdr:rowOff>
    </xdr:from>
    <xdr:ext cx="762000" cy="259045"/>
    <xdr:sp macro="" textlink="">
      <xdr:nvSpPr>
        <xdr:cNvPr id="348" name="テキスト ボックス 347"/>
        <xdr:cNvSpPr txBox="1"/>
      </xdr:nvSpPr>
      <xdr:spPr>
        <a:xfrm>
          <a:off x="13131800" y="11231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実質公債費比率が昨年度と比較して大きく増加したのは、入替となる令和元年度と比較して、新クリーンセンター整備事業等の平成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年度に借入した地方債の据置期間が終了し、分子である元利償還金等の一般財源額が増加したことによるものである。</a:t>
          </a:r>
        </a:p>
        <a:p>
          <a:r>
            <a:rPr kumimoji="1" lang="ja-JP" altLang="en-US" sz="1300">
              <a:latin typeface="ＭＳ Ｐゴシック" panose="020B0600070205080204" pitchFamily="50" charset="-128"/>
              <a:ea typeface="ＭＳ Ｐゴシック" panose="020B0600070205080204" pitchFamily="50" charset="-128"/>
            </a:rPr>
            <a:t>　類似団体内平均と比較して高い水準であることから、今後も地方債の新規発行を抑制するなどし、公債費の負担軽減を図る。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5" name="直線コネクタ 364"/>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6" name="テキスト ボックス 365"/>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7" name="直線コネクタ 366"/>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8" name="テキスト ボックス 367"/>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9" name="直線コネクタ 368"/>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0" name="テキスト ボックス 369"/>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1" name="直線コネクタ 370"/>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2" name="テキスト ボックス 371"/>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3" name="直線コネクタ 372"/>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4" name="テキスト ボックス 373"/>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76" name="テキスト ボックス 375"/>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68792</xdr:rowOff>
    </xdr:from>
    <xdr:to>
      <xdr:col>81</xdr:col>
      <xdr:colOff>44450</xdr:colOff>
      <xdr:row>45</xdr:row>
      <xdr:rowOff>33867</xdr:rowOff>
    </xdr:to>
    <xdr:cxnSp macro="">
      <xdr:nvCxnSpPr>
        <xdr:cNvPr id="378" name="直線コネクタ 377"/>
        <xdr:cNvCxnSpPr/>
      </xdr:nvCxnSpPr>
      <xdr:spPr>
        <a:xfrm flipV="1">
          <a:off x="17018000" y="6240992"/>
          <a:ext cx="0" cy="150812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5944</xdr:rowOff>
    </xdr:from>
    <xdr:ext cx="762000" cy="259045"/>
    <xdr:sp macro="" textlink="">
      <xdr:nvSpPr>
        <xdr:cNvPr id="379" name="公債費負担の状況最小値テキスト"/>
        <xdr:cNvSpPr txBox="1"/>
      </xdr:nvSpPr>
      <xdr:spPr>
        <a:xfrm>
          <a:off x="17106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33867</xdr:rowOff>
    </xdr:from>
    <xdr:to>
      <xdr:col>81</xdr:col>
      <xdr:colOff>133350</xdr:colOff>
      <xdr:row>45</xdr:row>
      <xdr:rowOff>33867</xdr:rowOff>
    </xdr:to>
    <xdr:cxnSp macro="">
      <xdr:nvCxnSpPr>
        <xdr:cNvPr id="380" name="直線コネクタ 379"/>
        <xdr:cNvCxnSpPr/>
      </xdr:nvCxnSpPr>
      <xdr:spPr>
        <a:xfrm>
          <a:off x="16929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155169</xdr:rowOff>
    </xdr:from>
    <xdr:ext cx="762000" cy="259045"/>
    <xdr:sp macro="" textlink="">
      <xdr:nvSpPr>
        <xdr:cNvPr id="381" name="公債費負担の状況最大値テキスト"/>
        <xdr:cNvSpPr txBox="1"/>
      </xdr:nvSpPr>
      <xdr:spPr>
        <a:xfrm>
          <a:off x="17106900" y="598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68792</xdr:rowOff>
    </xdr:from>
    <xdr:to>
      <xdr:col>81</xdr:col>
      <xdr:colOff>133350</xdr:colOff>
      <xdr:row>36</xdr:row>
      <xdr:rowOff>68792</xdr:rowOff>
    </xdr:to>
    <xdr:cxnSp macro="">
      <xdr:nvCxnSpPr>
        <xdr:cNvPr id="382" name="直線コネクタ 381"/>
        <xdr:cNvCxnSpPr/>
      </xdr:nvCxnSpPr>
      <xdr:spPr>
        <a:xfrm>
          <a:off x="16929100" y="62409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5292</xdr:rowOff>
    </xdr:from>
    <xdr:to>
      <xdr:col>81</xdr:col>
      <xdr:colOff>44450</xdr:colOff>
      <xdr:row>43</xdr:row>
      <xdr:rowOff>75142</xdr:rowOff>
    </xdr:to>
    <xdr:cxnSp macro="">
      <xdr:nvCxnSpPr>
        <xdr:cNvPr id="383" name="直線コネクタ 382"/>
        <xdr:cNvCxnSpPr/>
      </xdr:nvCxnSpPr>
      <xdr:spPr>
        <a:xfrm>
          <a:off x="16179800" y="7206192"/>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82144</xdr:rowOff>
    </xdr:from>
    <xdr:ext cx="762000" cy="259045"/>
    <xdr:sp macro="" textlink="">
      <xdr:nvSpPr>
        <xdr:cNvPr id="384" name="公債費負担の状況平均値テキスト"/>
        <xdr:cNvSpPr txBox="1"/>
      </xdr:nvSpPr>
      <xdr:spPr>
        <a:xfrm>
          <a:off x="17106900" y="6940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65617</xdr:rowOff>
    </xdr:from>
    <xdr:to>
      <xdr:col>81</xdr:col>
      <xdr:colOff>95250</xdr:colOff>
      <xdr:row>41</xdr:row>
      <xdr:rowOff>167217</xdr:rowOff>
    </xdr:to>
    <xdr:sp macro="" textlink="">
      <xdr:nvSpPr>
        <xdr:cNvPr id="385" name="フローチャート: 判断 384"/>
        <xdr:cNvSpPr/>
      </xdr:nvSpPr>
      <xdr:spPr>
        <a:xfrm>
          <a:off x="16967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5292</xdr:rowOff>
    </xdr:from>
    <xdr:to>
      <xdr:col>77</xdr:col>
      <xdr:colOff>44450</xdr:colOff>
      <xdr:row>42</xdr:row>
      <xdr:rowOff>25400</xdr:rowOff>
    </xdr:to>
    <xdr:cxnSp macro="">
      <xdr:nvCxnSpPr>
        <xdr:cNvPr id="386" name="直線コネクタ 385"/>
        <xdr:cNvCxnSpPr/>
      </xdr:nvCxnSpPr>
      <xdr:spPr>
        <a:xfrm flipV="1">
          <a:off x="15290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85725</xdr:rowOff>
    </xdr:from>
    <xdr:to>
      <xdr:col>77</xdr:col>
      <xdr:colOff>95250</xdr:colOff>
      <xdr:row>42</xdr:row>
      <xdr:rowOff>15875</xdr:rowOff>
    </xdr:to>
    <xdr:sp macro="" textlink="">
      <xdr:nvSpPr>
        <xdr:cNvPr id="387" name="フローチャート: 判断 386"/>
        <xdr:cNvSpPr/>
      </xdr:nvSpPr>
      <xdr:spPr>
        <a:xfrm>
          <a:off x="16129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26052</xdr:rowOff>
    </xdr:from>
    <xdr:ext cx="736600" cy="259045"/>
    <xdr:sp macro="" textlink="">
      <xdr:nvSpPr>
        <xdr:cNvPr id="388" name="テキスト ボックス 387"/>
        <xdr:cNvSpPr txBox="1"/>
      </xdr:nvSpPr>
      <xdr:spPr>
        <a:xfrm>
          <a:off x="15798800" y="6884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5292</xdr:rowOff>
    </xdr:from>
    <xdr:to>
      <xdr:col>72</xdr:col>
      <xdr:colOff>203200</xdr:colOff>
      <xdr:row>42</xdr:row>
      <xdr:rowOff>25400</xdr:rowOff>
    </xdr:to>
    <xdr:cxnSp macro="">
      <xdr:nvCxnSpPr>
        <xdr:cNvPr id="389" name="直線コネクタ 388"/>
        <xdr:cNvCxnSpPr/>
      </xdr:nvCxnSpPr>
      <xdr:spPr>
        <a:xfrm>
          <a:off x="14401800" y="72061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85725</xdr:rowOff>
    </xdr:from>
    <xdr:to>
      <xdr:col>73</xdr:col>
      <xdr:colOff>44450</xdr:colOff>
      <xdr:row>42</xdr:row>
      <xdr:rowOff>15875</xdr:rowOff>
    </xdr:to>
    <xdr:sp macro="" textlink="">
      <xdr:nvSpPr>
        <xdr:cNvPr id="390" name="フローチャート: 判断 389"/>
        <xdr:cNvSpPr/>
      </xdr:nvSpPr>
      <xdr:spPr>
        <a:xfrm>
          <a:off x="15240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26052</xdr:rowOff>
    </xdr:from>
    <xdr:ext cx="762000" cy="259045"/>
    <xdr:sp macro="" textlink="">
      <xdr:nvSpPr>
        <xdr:cNvPr id="391" name="テキスト ボックス 390"/>
        <xdr:cNvSpPr txBox="1"/>
      </xdr:nvSpPr>
      <xdr:spPr>
        <a:xfrm>
          <a:off x="14909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5292</xdr:rowOff>
    </xdr:from>
    <xdr:to>
      <xdr:col>68</xdr:col>
      <xdr:colOff>152400</xdr:colOff>
      <xdr:row>42</xdr:row>
      <xdr:rowOff>65617</xdr:rowOff>
    </xdr:to>
    <xdr:cxnSp macro="">
      <xdr:nvCxnSpPr>
        <xdr:cNvPr id="392" name="直線コネクタ 391"/>
        <xdr:cNvCxnSpPr/>
      </xdr:nvCxnSpPr>
      <xdr:spPr>
        <a:xfrm flipV="1">
          <a:off x="13512800" y="7206192"/>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105833</xdr:rowOff>
    </xdr:from>
    <xdr:to>
      <xdr:col>68</xdr:col>
      <xdr:colOff>203200</xdr:colOff>
      <xdr:row>42</xdr:row>
      <xdr:rowOff>35983</xdr:rowOff>
    </xdr:to>
    <xdr:sp macro="" textlink="">
      <xdr:nvSpPr>
        <xdr:cNvPr id="393" name="フローチャート: 判断 392"/>
        <xdr:cNvSpPr/>
      </xdr:nvSpPr>
      <xdr:spPr>
        <a:xfrm>
          <a:off x="14351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46160</xdr:rowOff>
    </xdr:from>
    <xdr:ext cx="762000" cy="259045"/>
    <xdr:sp macro="" textlink="">
      <xdr:nvSpPr>
        <xdr:cNvPr id="394" name="テキスト ボックス 393"/>
        <xdr:cNvSpPr txBox="1"/>
      </xdr:nvSpPr>
      <xdr:spPr>
        <a:xfrm>
          <a:off x="14020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85725</xdr:rowOff>
    </xdr:from>
    <xdr:to>
      <xdr:col>64</xdr:col>
      <xdr:colOff>152400</xdr:colOff>
      <xdr:row>42</xdr:row>
      <xdr:rowOff>15875</xdr:rowOff>
    </xdr:to>
    <xdr:sp macro="" textlink="">
      <xdr:nvSpPr>
        <xdr:cNvPr id="395" name="フローチャート: 判断 394"/>
        <xdr:cNvSpPr/>
      </xdr:nvSpPr>
      <xdr:spPr>
        <a:xfrm>
          <a:off x="13462000" y="7115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26052</xdr:rowOff>
    </xdr:from>
    <xdr:ext cx="762000" cy="259045"/>
    <xdr:sp macro="" textlink="">
      <xdr:nvSpPr>
        <xdr:cNvPr id="396" name="テキスト ボックス 395"/>
        <xdr:cNvSpPr txBox="1"/>
      </xdr:nvSpPr>
      <xdr:spPr>
        <a:xfrm>
          <a:off x="13131800" y="6884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7" name="テキスト ボックス 396"/>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8" name="テキスト ボックス 397"/>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9" name="テキスト ボックス 398"/>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0" name="テキスト ボックス 399"/>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1" name="テキスト ボックス 400"/>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43</xdr:row>
      <xdr:rowOff>24342</xdr:rowOff>
    </xdr:from>
    <xdr:to>
      <xdr:col>81</xdr:col>
      <xdr:colOff>95250</xdr:colOff>
      <xdr:row>43</xdr:row>
      <xdr:rowOff>125942</xdr:rowOff>
    </xdr:to>
    <xdr:sp macro="" textlink="">
      <xdr:nvSpPr>
        <xdr:cNvPr id="402" name="楕円 401"/>
        <xdr:cNvSpPr/>
      </xdr:nvSpPr>
      <xdr:spPr>
        <a:xfrm>
          <a:off x="16967200" y="73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167869</xdr:rowOff>
    </xdr:from>
    <xdr:ext cx="762000" cy="259045"/>
    <xdr:sp macro="" textlink="">
      <xdr:nvSpPr>
        <xdr:cNvPr id="403" name="公債費負担の状況該当値テキスト"/>
        <xdr:cNvSpPr txBox="1"/>
      </xdr:nvSpPr>
      <xdr:spPr>
        <a:xfrm>
          <a:off x="17106900" y="7368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125942</xdr:rowOff>
    </xdr:from>
    <xdr:to>
      <xdr:col>77</xdr:col>
      <xdr:colOff>95250</xdr:colOff>
      <xdr:row>42</xdr:row>
      <xdr:rowOff>56092</xdr:rowOff>
    </xdr:to>
    <xdr:sp macro="" textlink="">
      <xdr:nvSpPr>
        <xdr:cNvPr id="404" name="楕円 403"/>
        <xdr:cNvSpPr/>
      </xdr:nvSpPr>
      <xdr:spPr>
        <a:xfrm>
          <a:off x="16129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40869</xdr:rowOff>
    </xdr:from>
    <xdr:ext cx="736600" cy="259045"/>
    <xdr:sp macro="" textlink="">
      <xdr:nvSpPr>
        <xdr:cNvPr id="405" name="テキスト ボックス 404"/>
        <xdr:cNvSpPr txBox="1"/>
      </xdr:nvSpPr>
      <xdr:spPr>
        <a:xfrm>
          <a:off x="15798800" y="72417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146050</xdr:rowOff>
    </xdr:from>
    <xdr:to>
      <xdr:col>73</xdr:col>
      <xdr:colOff>44450</xdr:colOff>
      <xdr:row>42</xdr:row>
      <xdr:rowOff>76200</xdr:rowOff>
    </xdr:to>
    <xdr:sp macro="" textlink="">
      <xdr:nvSpPr>
        <xdr:cNvPr id="406" name="楕円 405"/>
        <xdr:cNvSpPr/>
      </xdr:nvSpPr>
      <xdr:spPr>
        <a:xfrm>
          <a:off x="15240000" y="717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60977</xdr:rowOff>
    </xdr:from>
    <xdr:ext cx="762000" cy="259045"/>
    <xdr:sp macro="" textlink="">
      <xdr:nvSpPr>
        <xdr:cNvPr id="407" name="テキスト ボックス 406"/>
        <xdr:cNvSpPr txBox="1"/>
      </xdr:nvSpPr>
      <xdr:spPr>
        <a:xfrm>
          <a:off x="14909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125942</xdr:rowOff>
    </xdr:from>
    <xdr:to>
      <xdr:col>68</xdr:col>
      <xdr:colOff>203200</xdr:colOff>
      <xdr:row>42</xdr:row>
      <xdr:rowOff>56092</xdr:rowOff>
    </xdr:to>
    <xdr:sp macro="" textlink="">
      <xdr:nvSpPr>
        <xdr:cNvPr id="408" name="楕円 407"/>
        <xdr:cNvSpPr/>
      </xdr:nvSpPr>
      <xdr:spPr>
        <a:xfrm>
          <a:off x="14351000" y="715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40869</xdr:rowOff>
    </xdr:from>
    <xdr:ext cx="762000" cy="259045"/>
    <xdr:sp macro="" textlink="">
      <xdr:nvSpPr>
        <xdr:cNvPr id="409" name="テキスト ボックス 408"/>
        <xdr:cNvSpPr txBox="1"/>
      </xdr:nvSpPr>
      <xdr:spPr>
        <a:xfrm>
          <a:off x="14020800" y="724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14817</xdr:rowOff>
    </xdr:from>
    <xdr:to>
      <xdr:col>64</xdr:col>
      <xdr:colOff>152400</xdr:colOff>
      <xdr:row>42</xdr:row>
      <xdr:rowOff>116417</xdr:rowOff>
    </xdr:to>
    <xdr:sp macro="" textlink="">
      <xdr:nvSpPr>
        <xdr:cNvPr id="410" name="楕円 409"/>
        <xdr:cNvSpPr/>
      </xdr:nvSpPr>
      <xdr:spPr>
        <a:xfrm>
          <a:off x="13462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101194</xdr:rowOff>
    </xdr:from>
    <xdr:ext cx="762000" cy="259045"/>
    <xdr:sp macro="" textlink="">
      <xdr:nvSpPr>
        <xdr:cNvPr id="411" name="テキスト ボックス 410"/>
        <xdr:cNvSpPr txBox="1"/>
      </xdr:nvSpPr>
      <xdr:spPr>
        <a:xfrm>
          <a:off x="13131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3" name="テキスト ボックス 412"/>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4" name="テキスト ボックス 413"/>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算定上の分母となる標準財政規模が対前年度と比較して減少したが、分子となる将来負担額において、一般会計等の地方債現在高や公営企業債等繰入見込額の減少が大きかったことから、前年度と比較して</a:t>
          </a:r>
          <a:r>
            <a:rPr kumimoji="1" lang="en-US" altLang="ja-JP" sz="1300">
              <a:latin typeface="ＭＳ Ｐゴシック" panose="020B0600070205080204" pitchFamily="50" charset="-128"/>
              <a:ea typeface="ＭＳ Ｐゴシック" panose="020B0600070205080204" pitchFamily="50" charset="-128"/>
            </a:rPr>
            <a:t>2.6</a:t>
          </a:r>
          <a:r>
            <a:rPr kumimoji="1" lang="ja-JP" altLang="en-US" sz="1300">
              <a:latin typeface="ＭＳ Ｐゴシック" panose="020B0600070205080204" pitchFamily="50" charset="-128"/>
              <a:ea typeface="ＭＳ Ｐゴシック" panose="020B0600070205080204" pitchFamily="50" charset="-128"/>
            </a:rPr>
            <a:t>ポイント減少した。</a:t>
          </a:r>
        </a:p>
        <a:p>
          <a:r>
            <a:rPr kumimoji="1" lang="ja-JP" altLang="en-US" sz="1300">
              <a:latin typeface="ＭＳ Ｐゴシック" panose="020B0600070205080204" pitchFamily="50" charset="-128"/>
              <a:ea typeface="ＭＳ Ｐゴシック" panose="020B0600070205080204" pitchFamily="50" charset="-128"/>
            </a:rPr>
            <a:t>　これまでの推移と今後の見通しについては、平成</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年度が</a:t>
          </a:r>
          <a:r>
            <a:rPr kumimoji="1" lang="en-US" altLang="ja-JP" sz="1300">
              <a:latin typeface="ＭＳ Ｐゴシック" panose="020B0600070205080204" pitchFamily="50" charset="-128"/>
              <a:ea typeface="ＭＳ Ｐゴシック" panose="020B0600070205080204" pitchFamily="50" charset="-128"/>
            </a:rPr>
            <a:t>148.7</a:t>
          </a:r>
          <a:r>
            <a:rPr kumimoji="1" lang="ja-JP" altLang="en-US" sz="1300">
              <a:latin typeface="ＭＳ Ｐゴシック" panose="020B0600070205080204" pitchFamily="50" charset="-128"/>
              <a:ea typeface="ＭＳ Ｐゴシック" panose="020B0600070205080204" pitchFamily="50" charset="-128"/>
            </a:rPr>
            <a:t>％と最も高く、以降年々減少の一途をたどっており、令和元年度は</a:t>
          </a:r>
          <a:r>
            <a:rPr kumimoji="1" lang="en-US" altLang="ja-JP" sz="1300">
              <a:latin typeface="ＭＳ Ｐゴシック" panose="020B0600070205080204" pitchFamily="50" charset="-128"/>
              <a:ea typeface="ＭＳ Ｐゴシック" panose="020B0600070205080204" pitchFamily="50" charset="-128"/>
            </a:rPr>
            <a:t>101.5</a:t>
          </a:r>
          <a:r>
            <a:rPr kumimoji="1" lang="ja-JP" altLang="en-US" sz="1300">
              <a:latin typeface="ＭＳ Ｐゴシック" panose="020B0600070205080204" pitchFamily="50" charset="-128"/>
              <a:ea typeface="ＭＳ Ｐゴシック" panose="020B0600070205080204" pitchFamily="50" charset="-128"/>
            </a:rPr>
            <a:t>％に上昇したものの、令和２年度以降は３年連続で減少しているが、引き続き高い水準にあることから、今後もこれまで同様に、数値の動向に注視していく必要がある。</a:t>
          </a:r>
        </a:p>
        <a:p>
          <a:r>
            <a:rPr kumimoji="1" lang="ja-JP" altLang="en-US" sz="1300">
              <a:latin typeface="ＭＳ Ｐゴシック" panose="020B0600070205080204" pitchFamily="50" charset="-128"/>
              <a:ea typeface="ＭＳ Ｐゴシック" panose="020B0600070205080204" pitchFamily="50" charset="-128"/>
            </a:rPr>
            <a:t>　引き続き、比率の改善を図っていき、将来への負担を軽減していく。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5" name="テキスト ボックス 424"/>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7" name="テキスト ボックス 426"/>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8" name="直線コネクタ 427"/>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9" name="テキスト ボックス 428"/>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0" name="直線コネクタ 429"/>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1" name="テキスト ボックス 430"/>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3" name="テキスト ボックス 432"/>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4" name="直線コネクタ 433"/>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5" name="テキスト ボックス 434"/>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6" name="直線コネクタ 435"/>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7" name="テキスト ボックス 436"/>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19</xdr:row>
      <xdr:rowOff>7267</xdr:rowOff>
    </xdr:to>
    <xdr:cxnSp macro="">
      <xdr:nvCxnSpPr>
        <xdr:cNvPr id="440" name="直線コネクタ 439"/>
        <xdr:cNvCxnSpPr/>
      </xdr:nvCxnSpPr>
      <xdr:spPr>
        <a:xfrm flipV="1">
          <a:off x="17018000" y="2370667"/>
          <a:ext cx="0" cy="8941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18</xdr:row>
      <xdr:rowOff>150794</xdr:rowOff>
    </xdr:from>
    <xdr:ext cx="762000" cy="259045"/>
    <xdr:sp macro="" textlink="">
      <xdr:nvSpPr>
        <xdr:cNvPr id="441" name="将来負担の状況最小値テキスト"/>
        <xdr:cNvSpPr txBox="1"/>
      </xdr:nvSpPr>
      <xdr:spPr>
        <a:xfrm>
          <a:off x="17106900" y="3236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19</xdr:row>
      <xdr:rowOff>7267</xdr:rowOff>
    </xdr:from>
    <xdr:to>
      <xdr:col>81</xdr:col>
      <xdr:colOff>133350</xdr:colOff>
      <xdr:row>19</xdr:row>
      <xdr:rowOff>7267</xdr:rowOff>
    </xdr:to>
    <xdr:cxnSp macro="">
      <xdr:nvCxnSpPr>
        <xdr:cNvPr id="442" name="直線コネクタ 441"/>
        <xdr:cNvCxnSpPr/>
      </xdr:nvCxnSpPr>
      <xdr:spPr>
        <a:xfrm>
          <a:off x="16929100" y="3264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3"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4" name="直線コネクタ 443"/>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3246</xdr:rowOff>
    </xdr:from>
    <xdr:to>
      <xdr:col>81</xdr:col>
      <xdr:colOff>44450</xdr:colOff>
      <xdr:row>19</xdr:row>
      <xdr:rowOff>38100</xdr:rowOff>
    </xdr:to>
    <xdr:cxnSp macro="">
      <xdr:nvCxnSpPr>
        <xdr:cNvPr id="445" name="直線コネクタ 444"/>
        <xdr:cNvCxnSpPr/>
      </xdr:nvCxnSpPr>
      <xdr:spPr>
        <a:xfrm flipV="1">
          <a:off x="16179800" y="3260796"/>
          <a:ext cx="838200" cy="348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149383</xdr:rowOff>
    </xdr:from>
    <xdr:ext cx="762000" cy="259045"/>
    <xdr:sp macro="" textlink="">
      <xdr:nvSpPr>
        <xdr:cNvPr id="446" name="将来負担の状況平均値テキスト"/>
        <xdr:cNvSpPr txBox="1"/>
      </xdr:nvSpPr>
      <xdr:spPr>
        <a:xfrm>
          <a:off x="17106900" y="25496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132856</xdr:rowOff>
    </xdr:from>
    <xdr:to>
      <xdr:col>81</xdr:col>
      <xdr:colOff>95250</xdr:colOff>
      <xdr:row>16</xdr:row>
      <xdr:rowOff>63006</xdr:rowOff>
    </xdr:to>
    <xdr:sp macro="" textlink="">
      <xdr:nvSpPr>
        <xdr:cNvPr id="447" name="フローチャート: 判断 446"/>
        <xdr:cNvSpPr/>
      </xdr:nvSpPr>
      <xdr:spPr>
        <a:xfrm>
          <a:off x="16967200" y="2704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38100</xdr:rowOff>
    </xdr:from>
    <xdr:to>
      <xdr:col>77</xdr:col>
      <xdr:colOff>44450</xdr:colOff>
      <xdr:row>20</xdr:row>
      <xdr:rowOff>55668</xdr:rowOff>
    </xdr:to>
    <xdr:cxnSp macro="">
      <xdr:nvCxnSpPr>
        <xdr:cNvPr id="448" name="直線コネクタ 447"/>
        <xdr:cNvCxnSpPr/>
      </xdr:nvCxnSpPr>
      <xdr:spPr>
        <a:xfrm flipV="1">
          <a:off x="15290800" y="3295650"/>
          <a:ext cx="889000" cy="1890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16</xdr:row>
      <xdr:rowOff>99483</xdr:rowOff>
    </xdr:from>
    <xdr:to>
      <xdr:col>77</xdr:col>
      <xdr:colOff>95250</xdr:colOff>
      <xdr:row>17</xdr:row>
      <xdr:rowOff>29633</xdr:rowOff>
    </xdr:to>
    <xdr:sp macro="" textlink="">
      <xdr:nvSpPr>
        <xdr:cNvPr id="449" name="フローチャート: 判断 448"/>
        <xdr:cNvSpPr/>
      </xdr:nvSpPr>
      <xdr:spPr>
        <a:xfrm>
          <a:off x="16129000" y="284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39810</xdr:rowOff>
    </xdr:from>
    <xdr:ext cx="736600" cy="259045"/>
    <xdr:sp macro="" textlink="">
      <xdr:nvSpPr>
        <xdr:cNvPr id="450" name="テキスト ボックス 449"/>
        <xdr:cNvSpPr txBox="1"/>
      </xdr:nvSpPr>
      <xdr:spPr>
        <a:xfrm>
          <a:off x="15798800" y="26115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20</xdr:row>
      <xdr:rowOff>55668</xdr:rowOff>
    </xdr:from>
    <xdr:to>
      <xdr:col>72</xdr:col>
      <xdr:colOff>203200</xdr:colOff>
      <xdr:row>21</xdr:row>
      <xdr:rowOff>130880</xdr:rowOff>
    </xdr:to>
    <xdr:cxnSp macro="">
      <xdr:nvCxnSpPr>
        <xdr:cNvPr id="451" name="直線コネクタ 450"/>
        <xdr:cNvCxnSpPr/>
      </xdr:nvCxnSpPr>
      <xdr:spPr>
        <a:xfrm flipV="1">
          <a:off x="14401800" y="3484668"/>
          <a:ext cx="889000" cy="2466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16</xdr:row>
      <xdr:rowOff>106186</xdr:rowOff>
    </xdr:from>
    <xdr:to>
      <xdr:col>73</xdr:col>
      <xdr:colOff>44450</xdr:colOff>
      <xdr:row>17</xdr:row>
      <xdr:rowOff>36336</xdr:rowOff>
    </xdr:to>
    <xdr:sp macro="" textlink="">
      <xdr:nvSpPr>
        <xdr:cNvPr id="452" name="フローチャート: 判断 451"/>
        <xdr:cNvSpPr/>
      </xdr:nvSpPr>
      <xdr:spPr>
        <a:xfrm>
          <a:off x="15240000" y="2849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15</xdr:row>
      <xdr:rowOff>46513</xdr:rowOff>
    </xdr:from>
    <xdr:ext cx="762000" cy="259045"/>
    <xdr:sp macro="" textlink="">
      <xdr:nvSpPr>
        <xdr:cNvPr id="453" name="テキスト ボックス 452"/>
        <xdr:cNvSpPr txBox="1"/>
      </xdr:nvSpPr>
      <xdr:spPr>
        <a:xfrm>
          <a:off x="14909800" y="2618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21</xdr:row>
      <xdr:rowOff>53128</xdr:rowOff>
    </xdr:from>
    <xdr:to>
      <xdr:col>68</xdr:col>
      <xdr:colOff>152400</xdr:colOff>
      <xdr:row>21</xdr:row>
      <xdr:rowOff>130880</xdr:rowOff>
    </xdr:to>
    <xdr:cxnSp macro="">
      <xdr:nvCxnSpPr>
        <xdr:cNvPr id="454" name="直線コネクタ 453"/>
        <xdr:cNvCxnSpPr/>
      </xdr:nvCxnSpPr>
      <xdr:spPr>
        <a:xfrm>
          <a:off x="13512800" y="3653578"/>
          <a:ext cx="889000" cy="777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16</xdr:row>
      <xdr:rowOff>118251</xdr:rowOff>
    </xdr:from>
    <xdr:to>
      <xdr:col>68</xdr:col>
      <xdr:colOff>203200</xdr:colOff>
      <xdr:row>17</xdr:row>
      <xdr:rowOff>48401</xdr:rowOff>
    </xdr:to>
    <xdr:sp macro="" textlink="">
      <xdr:nvSpPr>
        <xdr:cNvPr id="455" name="フローチャート: 判断 454"/>
        <xdr:cNvSpPr/>
      </xdr:nvSpPr>
      <xdr:spPr>
        <a:xfrm>
          <a:off x="14351000" y="2861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58578</xdr:rowOff>
    </xdr:from>
    <xdr:ext cx="762000" cy="259045"/>
    <xdr:sp macro="" textlink="">
      <xdr:nvSpPr>
        <xdr:cNvPr id="456" name="テキスト ボックス 455"/>
        <xdr:cNvSpPr txBox="1"/>
      </xdr:nvSpPr>
      <xdr:spPr>
        <a:xfrm>
          <a:off x="14020800" y="2630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48542</xdr:rowOff>
    </xdr:from>
    <xdr:to>
      <xdr:col>64</xdr:col>
      <xdr:colOff>152400</xdr:colOff>
      <xdr:row>16</xdr:row>
      <xdr:rowOff>150142</xdr:rowOff>
    </xdr:to>
    <xdr:sp macro="" textlink="">
      <xdr:nvSpPr>
        <xdr:cNvPr id="457" name="フローチャート: 判断 456"/>
        <xdr:cNvSpPr/>
      </xdr:nvSpPr>
      <xdr:spPr>
        <a:xfrm>
          <a:off x="13462000" y="2791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160319</xdr:rowOff>
    </xdr:from>
    <xdr:ext cx="762000" cy="259045"/>
    <xdr:sp macro="" textlink="">
      <xdr:nvSpPr>
        <xdr:cNvPr id="458" name="テキスト ボックス 457"/>
        <xdr:cNvSpPr txBox="1"/>
      </xdr:nvSpPr>
      <xdr:spPr>
        <a:xfrm>
          <a:off x="13131800" y="2560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123896</xdr:rowOff>
    </xdr:from>
    <xdr:to>
      <xdr:col>81</xdr:col>
      <xdr:colOff>95250</xdr:colOff>
      <xdr:row>19</xdr:row>
      <xdr:rowOff>54046</xdr:rowOff>
    </xdr:to>
    <xdr:sp macro="" textlink="">
      <xdr:nvSpPr>
        <xdr:cNvPr id="464" name="楕円 463"/>
        <xdr:cNvSpPr/>
      </xdr:nvSpPr>
      <xdr:spPr>
        <a:xfrm>
          <a:off x="16967200" y="3209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19773</xdr:rowOff>
    </xdr:from>
    <xdr:ext cx="762000" cy="259045"/>
    <xdr:sp macro="" textlink="">
      <xdr:nvSpPr>
        <xdr:cNvPr id="465" name="将来負担の状況該当値テキスト"/>
        <xdr:cNvSpPr txBox="1"/>
      </xdr:nvSpPr>
      <xdr:spPr>
        <a:xfrm>
          <a:off x="17106900" y="31058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158750</xdr:rowOff>
    </xdr:from>
    <xdr:to>
      <xdr:col>77</xdr:col>
      <xdr:colOff>95250</xdr:colOff>
      <xdr:row>19</xdr:row>
      <xdr:rowOff>88900</xdr:rowOff>
    </xdr:to>
    <xdr:sp macro="" textlink="">
      <xdr:nvSpPr>
        <xdr:cNvPr id="466" name="楕円 465"/>
        <xdr:cNvSpPr/>
      </xdr:nvSpPr>
      <xdr:spPr>
        <a:xfrm>
          <a:off x="16129000" y="324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73677</xdr:rowOff>
    </xdr:from>
    <xdr:ext cx="736600" cy="259045"/>
    <xdr:sp macro="" textlink="">
      <xdr:nvSpPr>
        <xdr:cNvPr id="467" name="テキスト ボックス 466"/>
        <xdr:cNvSpPr txBox="1"/>
      </xdr:nvSpPr>
      <xdr:spPr>
        <a:xfrm>
          <a:off x="15798800" y="333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20</xdr:row>
      <xdr:rowOff>4868</xdr:rowOff>
    </xdr:from>
    <xdr:to>
      <xdr:col>73</xdr:col>
      <xdr:colOff>44450</xdr:colOff>
      <xdr:row>20</xdr:row>
      <xdr:rowOff>106468</xdr:rowOff>
    </xdr:to>
    <xdr:sp macro="" textlink="">
      <xdr:nvSpPr>
        <xdr:cNvPr id="468" name="楕円 467"/>
        <xdr:cNvSpPr/>
      </xdr:nvSpPr>
      <xdr:spPr>
        <a:xfrm>
          <a:off x="15240000" y="3433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20</xdr:row>
      <xdr:rowOff>91245</xdr:rowOff>
    </xdr:from>
    <xdr:ext cx="762000" cy="259045"/>
    <xdr:sp macro="" textlink="">
      <xdr:nvSpPr>
        <xdr:cNvPr id="469" name="テキスト ボックス 468"/>
        <xdr:cNvSpPr txBox="1"/>
      </xdr:nvSpPr>
      <xdr:spPr>
        <a:xfrm>
          <a:off x="14909800" y="3520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21</xdr:row>
      <xdr:rowOff>80080</xdr:rowOff>
    </xdr:from>
    <xdr:to>
      <xdr:col>68</xdr:col>
      <xdr:colOff>203200</xdr:colOff>
      <xdr:row>22</xdr:row>
      <xdr:rowOff>10230</xdr:rowOff>
    </xdr:to>
    <xdr:sp macro="" textlink="">
      <xdr:nvSpPr>
        <xdr:cNvPr id="470" name="楕円 469"/>
        <xdr:cNvSpPr/>
      </xdr:nvSpPr>
      <xdr:spPr>
        <a:xfrm>
          <a:off x="14351000" y="368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166457</xdr:rowOff>
    </xdr:from>
    <xdr:ext cx="762000" cy="259045"/>
    <xdr:sp macro="" textlink="">
      <xdr:nvSpPr>
        <xdr:cNvPr id="471" name="テキスト ボックス 470"/>
        <xdr:cNvSpPr txBox="1"/>
      </xdr:nvSpPr>
      <xdr:spPr>
        <a:xfrm>
          <a:off x="14020800" y="3766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2328</xdr:rowOff>
    </xdr:from>
    <xdr:to>
      <xdr:col>64</xdr:col>
      <xdr:colOff>152400</xdr:colOff>
      <xdr:row>21</xdr:row>
      <xdr:rowOff>103928</xdr:rowOff>
    </xdr:to>
    <xdr:sp macro="" textlink="">
      <xdr:nvSpPr>
        <xdr:cNvPr id="472" name="楕円 471"/>
        <xdr:cNvSpPr/>
      </xdr:nvSpPr>
      <xdr:spPr>
        <a:xfrm>
          <a:off x="13462000" y="3602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88705</xdr:rowOff>
    </xdr:from>
    <xdr:ext cx="762000" cy="259045"/>
    <xdr:sp macro="" textlink="">
      <xdr:nvSpPr>
        <xdr:cNvPr id="473" name="テキスト ボックス 472"/>
        <xdr:cNvSpPr txBox="1"/>
      </xdr:nvSpPr>
      <xdr:spPr>
        <a:xfrm>
          <a:off x="13131800" y="3689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74,795
74,416
536.09
46,229,277
44,893,154
1,139,586
26,505,595
48,047,455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職員給与のうち会計年度任用職員等、退職手当組合負担金が減少したことにより人件費全体では減少し、分子の人件費に充当した一般財源が減少したものの、分母の経常一般財源及び臨時財政対策債も減少したことから前年度より</a:t>
          </a:r>
          <a:r>
            <a:rPr kumimoji="1" lang="en-US" altLang="ja-JP" sz="1200">
              <a:latin typeface="ＭＳ Ｐゴシック" panose="020B0600070205080204" pitchFamily="50" charset="-128"/>
              <a:ea typeface="ＭＳ Ｐゴシック" panose="020B0600070205080204" pitchFamily="50" charset="-128"/>
            </a:rPr>
            <a:t>0.5</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引き続き、定員適正化計画及び行財政改革大綱に基づき、人件費の削減に努めるとともに、本庁及び総合支所の業務の見直しや財政負担の軽減・平準化に努めた公共施設の統廃合を行うなど、簡素で効率的な組織体制を検討し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53522</xdr:rowOff>
    </xdr:from>
    <xdr:to>
      <xdr:col>24</xdr:col>
      <xdr:colOff>25400</xdr:colOff>
      <xdr:row>41</xdr:row>
      <xdr:rowOff>102507</xdr:rowOff>
    </xdr:to>
    <xdr:cxnSp macro="">
      <xdr:nvCxnSpPr>
        <xdr:cNvPr id="63" name="直線コネクタ 62"/>
        <xdr:cNvCxnSpPr/>
      </xdr:nvCxnSpPr>
      <xdr:spPr>
        <a:xfrm flipV="1">
          <a:off x="4826000" y="5711372"/>
          <a:ext cx="0" cy="14205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74584</xdr:rowOff>
    </xdr:from>
    <xdr:ext cx="762000" cy="259045"/>
    <xdr:sp macro="" textlink="">
      <xdr:nvSpPr>
        <xdr:cNvPr id="64" name="人件費最小値テキスト"/>
        <xdr:cNvSpPr txBox="1"/>
      </xdr:nvSpPr>
      <xdr:spPr>
        <a:xfrm>
          <a:off x="4914900" y="7104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102507</xdr:rowOff>
    </xdr:from>
    <xdr:to>
      <xdr:col>24</xdr:col>
      <xdr:colOff>114300</xdr:colOff>
      <xdr:row>41</xdr:row>
      <xdr:rowOff>102507</xdr:rowOff>
    </xdr:to>
    <xdr:cxnSp macro="">
      <xdr:nvCxnSpPr>
        <xdr:cNvPr id="65" name="直線コネクタ 64"/>
        <xdr:cNvCxnSpPr/>
      </xdr:nvCxnSpPr>
      <xdr:spPr>
        <a:xfrm>
          <a:off x="4737100" y="7131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139899</xdr:rowOff>
    </xdr:from>
    <xdr:ext cx="762000" cy="259045"/>
    <xdr:sp macro="" textlink="">
      <xdr:nvSpPr>
        <xdr:cNvPr id="66" name="人件費最大値テキスト"/>
        <xdr:cNvSpPr txBox="1"/>
      </xdr:nvSpPr>
      <xdr:spPr>
        <a:xfrm>
          <a:off x="49149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53522</xdr:rowOff>
    </xdr:from>
    <xdr:to>
      <xdr:col>24</xdr:col>
      <xdr:colOff>114300</xdr:colOff>
      <xdr:row>33</xdr:row>
      <xdr:rowOff>53522</xdr:rowOff>
    </xdr:to>
    <xdr:cxnSp macro="">
      <xdr:nvCxnSpPr>
        <xdr:cNvPr id="67" name="直線コネクタ 66"/>
        <xdr:cNvCxnSpPr/>
      </xdr:nvCxnSpPr>
      <xdr:spPr>
        <a:xfrm>
          <a:off x="4737100" y="5711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12700</xdr:rowOff>
    </xdr:from>
    <xdr:to>
      <xdr:col>24</xdr:col>
      <xdr:colOff>25400</xdr:colOff>
      <xdr:row>38</xdr:row>
      <xdr:rowOff>94343</xdr:rowOff>
    </xdr:to>
    <xdr:cxnSp macro="">
      <xdr:nvCxnSpPr>
        <xdr:cNvPr id="68" name="直線コネクタ 67"/>
        <xdr:cNvCxnSpPr/>
      </xdr:nvCxnSpPr>
      <xdr:spPr>
        <a:xfrm>
          <a:off x="3987800" y="6527800"/>
          <a:ext cx="8382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51905</xdr:rowOff>
    </xdr:from>
    <xdr:ext cx="762000" cy="259045"/>
    <xdr:sp macro="" textlink="">
      <xdr:nvSpPr>
        <xdr:cNvPr id="69" name="人件費平均値テキスト"/>
        <xdr:cNvSpPr txBox="1"/>
      </xdr:nvSpPr>
      <xdr:spPr>
        <a:xfrm>
          <a:off x="4914900" y="62241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35378</xdr:rowOff>
    </xdr:from>
    <xdr:to>
      <xdr:col>24</xdr:col>
      <xdr:colOff>76200</xdr:colOff>
      <xdr:row>37</xdr:row>
      <xdr:rowOff>136978</xdr:rowOff>
    </xdr:to>
    <xdr:sp macro="" textlink="">
      <xdr:nvSpPr>
        <xdr:cNvPr id="70" name="フローチャート: 判断 69"/>
        <xdr:cNvSpPr/>
      </xdr:nvSpPr>
      <xdr:spPr>
        <a:xfrm>
          <a:off x="4775200" y="6379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12700</xdr:rowOff>
    </xdr:from>
    <xdr:to>
      <xdr:col>19</xdr:col>
      <xdr:colOff>187325</xdr:colOff>
      <xdr:row>39</xdr:row>
      <xdr:rowOff>53522</xdr:rowOff>
    </xdr:to>
    <xdr:cxnSp macro="">
      <xdr:nvCxnSpPr>
        <xdr:cNvPr id="71" name="直線コネクタ 70"/>
        <xdr:cNvCxnSpPr/>
      </xdr:nvCxnSpPr>
      <xdr:spPr>
        <a:xfrm flipV="1">
          <a:off x="3098800" y="6527800"/>
          <a:ext cx="889000" cy="21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68036</xdr:rowOff>
    </xdr:from>
    <xdr:to>
      <xdr:col>20</xdr:col>
      <xdr:colOff>38100</xdr:colOff>
      <xdr:row>37</xdr:row>
      <xdr:rowOff>169636</xdr:rowOff>
    </xdr:to>
    <xdr:sp macro="" textlink="">
      <xdr:nvSpPr>
        <xdr:cNvPr id="72" name="フローチャート: 判断 71"/>
        <xdr:cNvSpPr/>
      </xdr:nvSpPr>
      <xdr:spPr>
        <a:xfrm>
          <a:off x="3937000" y="6411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8363</xdr:rowOff>
    </xdr:from>
    <xdr:ext cx="736600" cy="259045"/>
    <xdr:sp macro="" textlink="">
      <xdr:nvSpPr>
        <xdr:cNvPr id="73" name="テキスト ボックス 72"/>
        <xdr:cNvSpPr txBox="1"/>
      </xdr:nvSpPr>
      <xdr:spPr>
        <a:xfrm>
          <a:off x="3606800" y="6180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159657</xdr:rowOff>
    </xdr:from>
    <xdr:to>
      <xdr:col>15</xdr:col>
      <xdr:colOff>98425</xdr:colOff>
      <xdr:row>39</xdr:row>
      <xdr:rowOff>53522</xdr:rowOff>
    </xdr:to>
    <xdr:cxnSp macro="">
      <xdr:nvCxnSpPr>
        <xdr:cNvPr id="74" name="直線コネクタ 73"/>
        <xdr:cNvCxnSpPr/>
      </xdr:nvCxnSpPr>
      <xdr:spPr>
        <a:xfrm>
          <a:off x="2209800" y="66747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141514</xdr:rowOff>
    </xdr:from>
    <xdr:to>
      <xdr:col>15</xdr:col>
      <xdr:colOff>149225</xdr:colOff>
      <xdr:row>37</xdr:row>
      <xdr:rowOff>71664</xdr:rowOff>
    </xdr:to>
    <xdr:sp macro="" textlink="">
      <xdr:nvSpPr>
        <xdr:cNvPr id="75" name="フローチャート: 判断 74"/>
        <xdr:cNvSpPr/>
      </xdr:nvSpPr>
      <xdr:spPr>
        <a:xfrm>
          <a:off x="3048000" y="631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81841</xdr:rowOff>
    </xdr:from>
    <xdr:ext cx="762000" cy="259045"/>
    <xdr:sp macro="" textlink="">
      <xdr:nvSpPr>
        <xdr:cNvPr id="76" name="テキスト ボックス 75"/>
        <xdr:cNvSpPr txBox="1"/>
      </xdr:nvSpPr>
      <xdr:spPr>
        <a:xfrm>
          <a:off x="2717800" y="608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78015</xdr:rowOff>
    </xdr:from>
    <xdr:to>
      <xdr:col>11</xdr:col>
      <xdr:colOff>9525</xdr:colOff>
      <xdr:row>38</xdr:row>
      <xdr:rowOff>159657</xdr:rowOff>
    </xdr:to>
    <xdr:cxnSp macro="">
      <xdr:nvCxnSpPr>
        <xdr:cNvPr id="77" name="直線コネクタ 76"/>
        <xdr:cNvCxnSpPr/>
      </xdr:nvCxnSpPr>
      <xdr:spPr>
        <a:xfrm>
          <a:off x="1320800" y="6593115"/>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108857</xdr:rowOff>
    </xdr:from>
    <xdr:to>
      <xdr:col>11</xdr:col>
      <xdr:colOff>60325</xdr:colOff>
      <xdr:row>35</xdr:row>
      <xdr:rowOff>39007</xdr:rowOff>
    </xdr:to>
    <xdr:sp macro="" textlink="">
      <xdr:nvSpPr>
        <xdr:cNvPr id="78" name="フローチャート: 判断 77"/>
        <xdr:cNvSpPr/>
      </xdr:nvSpPr>
      <xdr:spPr>
        <a:xfrm>
          <a:off x="2159000" y="5938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49184</xdr:rowOff>
    </xdr:from>
    <xdr:ext cx="762000" cy="259045"/>
    <xdr:sp macro="" textlink="">
      <xdr:nvSpPr>
        <xdr:cNvPr id="79" name="テキスト ボックス 78"/>
        <xdr:cNvSpPr txBox="1"/>
      </xdr:nvSpPr>
      <xdr:spPr>
        <a:xfrm>
          <a:off x="1828800" y="5707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59872</xdr:rowOff>
    </xdr:from>
    <xdr:to>
      <xdr:col>6</xdr:col>
      <xdr:colOff>171450</xdr:colOff>
      <xdr:row>34</xdr:row>
      <xdr:rowOff>161472</xdr:rowOff>
    </xdr:to>
    <xdr:sp macro="" textlink="">
      <xdr:nvSpPr>
        <xdr:cNvPr id="80" name="フローチャート: 判断 79"/>
        <xdr:cNvSpPr/>
      </xdr:nvSpPr>
      <xdr:spPr>
        <a:xfrm>
          <a:off x="1270000" y="5889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199</xdr:rowOff>
    </xdr:from>
    <xdr:ext cx="762000" cy="259045"/>
    <xdr:sp macro="" textlink="">
      <xdr:nvSpPr>
        <xdr:cNvPr id="81" name="テキスト ボックス 80"/>
        <xdr:cNvSpPr txBox="1"/>
      </xdr:nvSpPr>
      <xdr:spPr>
        <a:xfrm>
          <a:off x="939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43543</xdr:rowOff>
    </xdr:from>
    <xdr:to>
      <xdr:col>24</xdr:col>
      <xdr:colOff>76200</xdr:colOff>
      <xdr:row>38</xdr:row>
      <xdr:rowOff>145143</xdr:rowOff>
    </xdr:to>
    <xdr:sp macro="" textlink="">
      <xdr:nvSpPr>
        <xdr:cNvPr id="87" name="楕円 86"/>
        <xdr:cNvSpPr/>
      </xdr:nvSpPr>
      <xdr:spPr>
        <a:xfrm>
          <a:off x="4775200" y="6558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15620</xdr:rowOff>
    </xdr:from>
    <xdr:ext cx="762000" cy="259045"/>
    <xdr:sp macro="" textlink="">
      <xdr:nvSpPr>
        <xdr:cNvPr id="88" name="人件費該当値テキスト"/>
        <xdr:cNvSpPr txBox="1"/>
      </xdr:nvSpPr>
      <xdr:spPr>
        <a:xfrm>
          <a:off x="4914900" y="6530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133350</xdr:rowOff>
    </xdr:from>
    <xdr:to>
      <xdr:col>20</xdr:col>
      <xdr:colOff>38100</xdr:colOff>
      <xdr:row>38</xdr:row>
      <xdr:rowOff>63500</xdr:rowOff>
    </xdr:to>
    <xdr:sp macro="" textlink="">
      <xdr:nvSpPr>
        <xdr:cNvPr id="89" name="楕円 88"/>
        <xdr:cNvSpPr/>
      </xdr:nvSpPr>
      <xdr:spPr>
        <a:xfrm>
          <a:off x="3937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48277</xdr:rowOff>
    </xdr:from>
    <xdr:ext cx="736600" cy="259045"/>
    <xdr:sp macro="" textlink="">
      <xdr:nvSpPr>
        <xdr:cNvPr id="90" name="テキスト ボックス 89"/>
        <xdr:cNvSpPr txBox="1"/>
      </xdr:nvSpPr>
      <xdr:spPr>
        <a:xfrm>
          <a:off x="3606800" y="656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39</xdr:row>
      <xdr:rowOff>2722</xdr:rowOff>
    </xdr:from>
    <xdr:to>
      <xdr:col>15</xdr:col>
      <xdr:colOff>149225</xdr:colOff>
      <xdr:row>39</xdr:row>
      <xdr:rowOff>104322</xdr:rowOff>
    </xdr:to>
    <xdr:sp macro="" textlink="">
      <xdr:nvSpPr>
        <xdr:cNvPr id="91" name="楕円 90"/>
        <xdr:cNvSpPr/>
      </xdr:nvSpPr>
      <xdr:spPr>
        <a:xfrm>
          <a:off x="3048000" y="668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89099</xdr:rowOff>
    </xdr:from>
    <xdr:ext cx="762000" cy="259045"/>
    <xdr:sp macro="" textlink="">
      <xdr:nvSpPr>
        <xdr:cNvPr id="92" name="テキスト ボックス 91"/>
        <xdr:cNvSpPr txBox="1"/>
      </xdr:nvSpPr>
      <xdr:spPr>
        <a:xfrm>
          <a:off x="2717800" y="6775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108857</xdr:rowOff>
    </xdr:from>
    <xdr:to>
      <xdr:col>11</xdr:col>
      <xdr:colOff>60325</xdr:colOff>
      <xdr:row>39</xdr:row>
      <xdr:rowOff>39007</xdr:rowOff>
    </xdr:to>
    <xdr:sp macro="" textlink="">
      <xdr:nvSpPr>
        <xdr:cNvPr id="93" name="楕円 92"/>
        <xdr:cNvSpPr/>
      </xdr:nvSpPr>
      <xdr:spPr>
        <a:xfrm>
          <a:off x="2159000" y="662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39</xdr:row>
      <xdr:rowOff>23784</xdr:rowOff>
    </xdr:from>
    <xdr:ext cx="762000" cy="259045"/>
    <xdr:sp macro="" textlink="">
      <xdr:nvSpPr>
        <xdr:cNvPr id="94" name="テキスト ボックス 93"/>
        <xdr:cNvSpPr txBox="1"/>
      </xdr:nvSpPr>
      <xdr:spPr>
        <a:xfrm>
          <a:off x="1828800" y="671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27215</xdr:rowOff>
    </xdr:from>
    <xdr:to>
      <xdr:col>6</xdr:col>
      <xdr:colOff>171450</xdr:colOff>
      <xdr:row>38</xdr:row>
      <xdr:rowOff>128815</xdr:rowOff>
    </xdr:to>
    <xdr:sp macro="" textlink="">
      <xdr:nvSpPr>
        <xdr:cNvPr id="95" name="楕円 94"/>
        <xdr:cNvSpPr/>
      </xdr:nvSpPr>
      <xdr:spPr>
        <a:xfrm>
          <a:off x="1270000" y="654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113592</xdr:rowOff>
    </xdr:from>
    <xdr:ext cx="762000" cy="259045"/>
    <xdr:sp macro="" textlink="">
      <xdr:nvSpPr>
        <xdr:cNvPr id="96" name="テキスト ボックス 95"/>
        <xdr:cNvSpPr txBox="1"/>
      </xdr:nvSpPr>
      <xdr:spPr>
        <a:xfrm>
          <a:off x="939800" y="662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子は、備品購入費、役務費が減少した一方で、価格高騰の影響により需用費、委託料が増加したことから、物件費に充当する一般財源が増加し、分母の経常一般財源及び臨時財政対策債が減少したことから前年度から</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類似団体平均を大きく上回っており、公共施設の維持管理経費などの負担増が見込まれることから、歳出全体でのバランス等を考慮しながら、適正な範囲での抑制に努める。</a:t>
          </a:r>
        </a:p>
      </xdr:txBody>
    </xdr:sp>
    <xdr:clientData/>
  </xdr:twoCellAnchor>
  <xdr:oneCellAnchor>
    <xdr:from>
      <xdr:col>62</xdr:col>
      <xdr:colOff>6350</xdr:colOff>
      <xdr:row>9</xdr:row>
      <xdr:rowOff>107950</xdr:rowOff>
    </xdr:from>
    <xdr:ext cx="298543" cy="225703"/>
    <xdr:sp macro="" textlink="">
      <xdr:nvSpPr>
        <xdr:cNvPr id="108" name="テキスト ボックス 107"/>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50800</xdr:rowOff>
    </xdr:from>
    <xdr:to>
      <xdr:col>82</xdr:col>
      <xdr:colOff>107950</xdr:colOff>
      <xdr:row>21</xdr:row>
      <xdr:rowOff>165100</xdr:rowOff>
    </xdr:to>
    <xdr:cxnSp macro="">
      <xdr:nvCxnSpPr>
        <xdr:cNvPr id="124" name="直線コネクタ 123"/>
        <xdr:cNvCxnSpPr/>
      </xdr:nvCxnSpPr>
      <xdr:spPr>
        <a:xfrm flipV="1">
          <a:off x="16510000" y="227965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137177</xdr:rowOff>
    </xdr:from>
    <xdr:ext cx="762000" cy="259045"/>
    <xdr:sp macro="" textlink="">
      <xdr:nvSpPr>
        <xdr:cNvPr id="125" name="物件費最小値テキスト"/>
        <xdr:cNvSpPr txBox="1"/>
      </xdr:nvSpPr>
      <xdr:spPr>
        <a:xfrm>
          <a:off x="16598900" y="373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165100</xdr:rowOff>
    </xdr:from>
    <xdr:to>
      <xdr:col>82</xdr:col>
      <xdr:colOff>196850</xdr:colOff>
      <xdr:row>21</xdr:row>
      <xdr:rowOff>165100</xdr:rowOff>
    </xdr:to>
    <xdr:cxnSp macro="">
      <xdr:nvCxnSpPr>
        <xdr:cNvPr id="126" name="直線コネクタ 125"/>
        <xdr:cNvCxnSpPr/>
      </xdr:nvCxnSpPr>
      <xdr:spPr>
        <a:xfrm>
          <a:off x="16421100" y="3765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137177</xdr:rowOff>
    </xdr:from>
    <xdr:ext cx="762000" cy="259045"/>
    <xdr:sp macro="" textlink="">
      <xdr:nvSpPr>
        <xdr:cNvPr id="127" name="物件費最大値テキスト"/>
        <xdr:cNvSpPr txBox="1"/>
      </xdr:nvSpPr>
      <xdr:spPr>
        <a:xfrm>
          <a:off x="16598900" y="2023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50800</xdr:rowOff>
    </xdr:from>
    <xdr:to>
      <xdr:col>82</xdr:col>
      <xdr:colOff>196850</xdr:colOff>
      <xdr:row>13</xdr:row>
      <xdr:rowOff>50800</xdr:rowOff>
    </xdr:to>
    <xdr:cxnSp macro="">
      <xdr:nvCxnSpPr>
        <xdr:cNvPr id="128" name="直線コネクタ 127"/>
        <xdr:cNvCxnSpPr/>
      </xdr:nvCxnSpPr>
      <xdr:spPr>
        <a:xfrm>
          <a:off x="16421100" y="2279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20</xdr:row>
      <xdr:rowOff>69850</xdr:rowOff>
    </xdr:from>
    <xdr:to>
      <xdr:col>82</xdr:col>
      <xdr:colOff>107950</xdr:colOff>
      <xdr:row>21</xdr:row>
      <xdr:rowOff>146050</xdr:rowOff>
    </xdr:to>
    <xdr:cxnSp macro="">
      <xdr:nvCxnSpPr>
        <xdr:cNvPr id="129" name="直線コネクタ 128"/>
        <xdr:cNvCxnSpPr/>
      </xdr:nvCxnSpPr>
      <xdr:spPr>
        <a:xfrm>
          <a:off x="15671800" y="34988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149877</xdr:rowOff>
    </xdr:from>
    <xdr:ext cx="762000" cy="259045"/>
    <xdr:sp macro="" textlink="">
      <xdr:nvSpPr>
        <xdr:cNvPr id="130" name="物件費平均値テキスト"/>
        <xdr:cNvSpPr txBox="1"/>
      </xdr:nvSpPr>
      <xdr:spPr>
        <a:xfrm>
          <a:off x="16598900" y="30645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18</xdr:row>
      <xdr:rowOff>133350</xdr:rowOff>
    </xdr:from>
    <xdr:to>
      <xdr:col>82</xdr:col>
      <xdr:colOff>158750</xdr:colOff>
      <xdr:row>19</xdr:row>
      <xdr:rowOff>63500</xdr:rowOff>
    </xdr:to>
    <xdr:sp macro="" textlink="">
      <xdr:nvSpPr>
        <xdr:cNvPr id="131" name="フローチャート: 判断 130"/>
        <xdr:cNvSpPr/>
      </xdr:nvSpPr>
      <xdr:spPr>
        <a:xfrm>
          <a:off x="16459200" y="3219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69850</xdr:rowOff>
    </xdr:from>
    <xdr:to>
      <xdr:col>78</xdr:col>
      <xdr:colOff>69850</xdr:colOff>
      <xdr:row>20</xdr:row>
      <xdr:rowOff>146050</xdr:rowOff>
    </xdr:to>
    <xdr:cxnSp macro="">
      <xdr:nvCxnSpPr>
        <xdr:cNvPr id="132" name="直線コネクタ 131"/>
        <xdr:cNvCxnSpPr/>
      </xdr:nvCxnSpPr>
      <xdr:spPr>
        <a:xfrm flipV="1">
          <a:off x="14782800" y="3498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114300</xdr:rowOff>
    </xdr:from>
    <xdr:to>
      <xdr:col>78</xdr:col>
      <xdr:colOff>120650</xdr:colOff>
      <xdr:row>18</xdr:row>
      <xdr:rowOff>44450</xdr:rowOff>
    </xdr:to>
    <xdr:sp macro="" textlink="">
      <xdr:nvSpPr>
        <xdr:cNvPr id="133" name="フローチャート: 判断 132"/>
        <xdr:cNvSpPr/>
      </xdr:nvSpPr>
      <xdr:spPr>
        <a:xfrm>
          <a:off x="15621000" y="3028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54627</xdr:rowOff>
    </xdr:from>
    <xdr:ext cx="736600" cy="259045"/>
    <xdr:sp macro="" textlink="">
      <xdr:nvSpPr>
        <xdr:cNvPr id="134" name="テキスト ボックス 133"/>
        <xdr:cNvSpPr txBox="1"/>
      </xdr:nvSpPr>
      <xdr:spPr>
        <a:xfrm>
          <a:off x="15290800" y="2797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69850</xdr:rowOff>
    </xdr:from>
    <xdr:to>
      <xdr:col>73</xdr:col>
      <xdr:colOff>180975</xdr:colOff>
      <xdr:row>20</xdr:row>
      <xdr:rowOff>146050</xdr:rowOff>
    </xdr:to>
    <xdr:cxnSp macro="">
      <xdr:nvCxnSpPr>
        <xdr:cNvPr id="135" name="直線コネクタ 134"/>
        <xdr:cNvCxnSpPr/>
      </xdr:nvCxnSpPr>
      <xdr:spPr>
        <a:xfrm>
          <a:off x="13893800" y="349885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0</xdr:rowOff>
    </xdr:from>
    <xdr:to>
      <xdr:col>74</xdr:col>
      <xdr:colOff>31750</xdr:colOff>
      <xdr:row>18</xdr:row>
      <xdr:rowOff>101600</xdr:rowOff>
    </xdr:to>
    <xdr:sp macro="" textlink="">
      <xdr:nvSpPr>
        <xdr:cNvPr id="136" name="フローチャート: 判断 135"/>
        <xdr:cNvSpPr/>
      </xdr:nvSpPr>
      <xdr:spPr>
        <a:xfrm>
          <a:off x="14732000" y="308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111777</xdr:rowOff>
    </xdr:from>
    <xdr:ext cx="762000" cy="259045"/>
    <xdr:sp macro="" textlink="">
      <xdr:nvSpPr>
        <xdr:cNvPr id="137" name="テキスト ボックス 136"/>
        <xdr:cNvSpPr txBox="1"/>
      </xdr:nvSpPr>
      <xdr:spPr>
        <a:xfrm>
          <a:off x="14401800" y="285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107950</xdr:rowOff>
    </xdr:from>
    <xdr:to>
      <xdr:col>69</xdr:col>
      <xdr:colOff>92075</xdr:colOff>
      <xdr:row>20</xdr:row>
      <xdr:rowOff>69850</xdr:rowOff>
    </xdr:to>
    <xdr:cxnSp macro="">
      <xdr:nvCxnSpPr>
        <xdr:cNvPr id="138" name="直線コネクタ 137"/>
        <xdr:cNvCxnSpPr/>
      </xdr:nvCxnSpPr>
      <xdr:spPr>
        <a:xfrm>
          <a:off x="13004800" y="319405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19</xdr:row>
      <xdr:rowOff>0</xdr:rowOff>
    </xdr:from>
    <xdr:to>
      <xdr:col>69</xdr:col>
      <xdr:colOff>142875</xdr:colOff>
      <xdr:row>19</xdr:row>
      <xdr:rowOff>101600</xdr:rowOff>
    </xdr:to>
    <xdr:sp macro="" textlink="">
      <xdr:nvSpPr>
        <xdr:cNvPr id="139" name="フローチャート: 判断 138"/>
        <xdr:cNvSpPr/>
      </xdr:nvSpPr>
      <xdr:spPr>
        <a:xfrm>
          <a:off x="13843000" y="3257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111777</xdr:rowOff>
    </xdr:from>
    <xdr:ext cx="762000" cy="259045"/>
    <xdr:sp macro="" textlink="">
      <xdr:nvSpPr>
        <xdr:cNvPr id="140" name="テキスト ボックス 139"/>
        <xdr:cNvSpPr txBox="1"/>
      </xdr:nvSpPr>
      <xdr:spPr>
        <a:xfrm>
          <a:off x="13512800" y="3026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41" name="フローチャート: 判断 140"/>
        <xdr:cNvSpPr/>
      </xdr:nvSpPr>
      <xdr:spPr>
        <a:xfrm>
          <a:off x="12954000" y="3143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168927</xdr:rowOff>
    </xdr:from>
    <xdr:ext cx="762000" cy="259045"/>
    <xdr:sp macro="" textlink="">
      <xdr:nvSpPr>
        <xdr:cNvPr id="142" name="テキスト ボックス 141"/>
        <xdr:cNvSpPr txBox="1"/>
      </xdr:nvSpPr>
      <xdr:spPr>
        <a:xfrm>
          <a:off x="12623800" y="2912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95250</xdr:rowOff>
    </xdr:from>
    <xdr:to>
      <xdr:col>82</xdr:col>
      <xdr:colOff>158750</xdr:colOff>
      <xdr:row>22</xdr:row>
      <xdr:rowOff>25400</xdr:rowOff>
    </xdr:to>
    <xdr:sp macro="" textlink="">
      <xdr:nvSpPr>
        <xdr:cNvPr id="148" name="楕円 147"/>
        <xdr:cNvSpPr/>
      </xdr:nvSpPr>
      <xdr:spPr>
        <a:xfrm>
          <a:off x="16459200" y="369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21</xdr:row>
      <xdr:rowOff>3827</xdr:rowOff>
    </xdr:from>
    <xdr:ext cx="762000" cy="259045"/>
    <xdr:sp macro="" textlink="">
      <xdr:nvSpPr>
        <xdr:cNvPr id="149" name="物件費該当値テキスト"/>
        <xdr:cNvSpPr txBox="1"/>
      </xdr:nvSpPr>
      <xdr:spPr>
        <a:xfrm>
          <a:off x="165989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19050</xdr:rowOff>
    </xdr:from>
    <xdr:to>
      <xdr:col>78</xdr:col>
      <xdr:colOff>120650</xdr:colOff>
      <xdr:row>20</xdr:row>
      <xdr:rowOff>120650</xdr:rowOff>
    </xdr:to>
    <xdr:sp macro="" textlink="">
      <xdr:nvSpPr>
        <xdr:cNvPr id="150" name="楕円 149"/>
        <xdr:cNvSpPr/>
      </xdr:nvSpPr>
      <xdr:spPr>
        <a:xfrm>
          <a:off x="15621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105427</xdr:rowOff>
    </xdr:from>
    <xdr:ext cx="736600" cy="259045"/>
    <xdr:sp macro="" textlink="">
      <xdr:nvSpPr>
        <xdr:cNvPr id="151" name="テキスト ボックス 150"/>
        <xdr:cNvSpPr txBox="1"/>
      </xdr:nvSpPr>
      <xdr:spPr>
        <a:xfrm>
          <a:off x="15290800" y="3534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95250</xdr:rowOff>
    </xdr:from>
    <xdr:to>
      <xdr:col>74</xdr:col>
      <xdr:colOff>31750</xdr:colOff>
      <xdr:row>21</xdr:row>
      <xdr:rowOff>25400</xdr:rowOff>
    </xdr:to>
    <xdr:sp macro="" textlink="">
      <xdr:nvSpPr>
        <xdr:cNvPr id="152" name="楕円 151"/>
        <xdr:cNvSpPr/>
      </xdr:nvSpPr>
      <xdr:spPr>
        <a:xfrm>
          <a:off x="14732000" y="352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10177</xdr:rowOff>
    </xdr:from>
    <xdr:ext cx="762000" cy="259045"/>
    <xdr:sp macro="" textlink="">
      <xdr:nvSpPr>
        <xdr:cNvPr id="153" name="テキスト ボックス 152"/>
        <xdr:cNvSpPr txBox="1"/>
      </xdr:nvSpPr>
      <xdr:spPr>
        <a:xfrm>
          <a:off x="14401800" y="3610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19050</xdr:rowOff>
    </xdr:from>
    <xdr:to>
      <xdr:col>69</xdr:col>
      <xdr:colOff>142875</xdr:colOff>
      <xdr:row>20</xdr:row>
      <xdr:rowOff>120650</xdr:rowOff>
    </xdr:to>
    <xdr:sp macro="" textlink="">
      <xdr:nvSpPr>
        <xdr:cNvPr id="154" name="楕円 153"/>
        <xdr:cNvSpPr/>
      </xdr:nvSpPr>
      <xdr:spPr>
        <a:xfrm>
          <a:off x="13843000" y="344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105427</xdr:rowOff>
    </xdr:from>
    <xdr:ext cx="762000" cy="259045"/>
    <xdr:sp macro="" textlink="">
      <xdr:nvSpPr>
        <xdr:cNvPr id="155" name="テキスト ボックス 154"/>
        <xdr:cNvSpPr txBox="1"/>
      </xdr:nvSpPr>
      <xdr:spPr>
        <a:xfrm>
          <a:off x="13512800" y="3534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57150</xdr:rowOff>
    </xdr:from>
    <xdr:to>
      <xdr:col>65</xdr:col>
      <xdr:colOff>53975</xdr:colOff>
      <xdr:row>18</xdr:row>
      <xdr:rowOff>158750</xdr:rowOff>
    </xdr:to>
    <xdr:sp macro="" textlink="">
      <xdr:nvSpPr>
        <xdr:cNvPr id="156" name="楕円 155"/>
        <xdr:cNvSpPr/>
      </xdr:nvSpPr>
      <xdr:spPr>
        <a:xfrm>
          <a:off x="12954000" y="314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143527</xdr:rowOff>
    </xdr:from>
    <xdr:ext cx="762000" cy="259045"/>
    <xdr:sp macro="" textlink="">
      <xdr:nvSpPr>
        <xdr:cNvPr id="157" name="テキスト ボックス 156"/>
        <xdr:cNvSpPr txBox="1"/>
      </xdr:nvSpPr>
      <xdr:spPr>
        <a:xfrm>
          <a:off x="12623800" y="3229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分母の経常一般財源及び臨時財政対策債も減少したことから前年度より</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　類似団体内平均を下回っているものの、今後、高齢化等に伴い扶助費の増加が見込まれるため、自立支援の促進などにより、抑制に努める。</a:t>
          </a:r>
        </a:p>
      </xdr:txBody>
    </xdr:sp>
    <xdr:clientData/>
  </xdr:twoCellAnchor>
  <xdr:oneCellAnchor>
    <xdr:from>
      <xdr:col>3</xdr:col>
      <xdr:colOff>123825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2" name="直線コネクタ 171"/>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3" name="テキスト ボックス 172"/>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4" name="直線コネクタ 173"/>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5" name="テキスト ボックス 174"/>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6" name="直線コネクタ 175"/>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7" name="テキスト ボックス 176"/>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8" name="直線コネクタ 177"/>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9" name="テキスト ボックス 178"/>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80" name="直線コネクタ 179"/>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1" name="テキスト ボックス 180"/>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2" name="直線コネクタ 181"/>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3" name="テキスト ボックス 182"/>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4" name="直線コネクタ 183"/>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5" name="テキスト ボックス 184"/>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6"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37193</xdr:rowOff>
    </xdr:from>
    <xdr:to>
      <xdr:col>24</xdr:col>
      <xdr:colOff>25400</xdr:colOff>
      <xdr:row>60</xdr:row>
      <xdr:rowOff>143328</xdr:rowOff>
    </xdr:to>
    <xdr:cxnSp macro="">
      <xdr:nvCxnSpPr>
        <xdr:cNvPr id="187" name="直線コネクタ 186"/>
        <xdr:cNvCxnSpPr/>
      </xdr:nvCxnSpPr>
      <xdr:spPr>
        <a:xfrm flipV="1">
          <a:off x="4826000" y="9124043"/>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115405</xdr:rowOff>
    </xdr:from>
    <xdr:ext cx="762000" cy="259045"/>
    <xdr:sp macro="" textlink="">
      <xdr:nvSpPr>
        <xdr:cNvPr id="188" name="扶助費最小値テキスト"/>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143328</xdr:rowOff>
    </xdr:from>
    <xdr:to>
      <xdr:col>24</xdr:col>
      <xdr:colOff>114300</xdr:colOff>
      <xdr:row>60</xdr:row>
      <xdr:rowOff>143328</xdr:rowOff>
    </xdr:to>
    <xdr:cxnSp macro="">
      <xdr:nvCxnSpPr>
        <xdr:cNvPr id="189" name="直線コネクタ 188"/>
        <xdr:cNvCxnSpPr/>
      </xdr:nvCxnSpPr>
      <xdr:spPr>
        <a:xfrm>
          <a:off x="4737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123570</xdr:rowOff>
    </xdr:from>
    <xdr:ext cx="762000" cy="259045"/>
    <xdr:sp macro="" textlink="">
      <xdr:nvSpPr>
        <xdr:cNvPr id="190" name="扶助費最大値テキスト"/>
        <xdr:cNvSpPr txBox="1"/>
      </xdr:nvSpPr>
      <xdr:spPr>
        <a:xfrm>
          <a:off x="4914900" y="8867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37193</xdr:rowOff>
    </xdr:from>
    <xdr:to>
      <xdr:col>24</xdr:col>
      <xdr:colOff>114300</xdr:colOff>
      <xdr:row>53</xdr:row>
      <xdr:rowOff>37193</xdr:rowOff>
    </xdr:to>
    <xdr:cxnSp macro="">
      <xdr:nvCxnSpPr>
        <xdr:cNvPr id="191" name="直線コネクタ 190"/>
        <xdr:cNvCxnSpPr/>
      </xdr:nvCxnSpPr>
      <xdr:spPr>
        <a:xfrm>
          <a:off x="4737100" y="9124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12700</xdr:rowOff>
    </xdr:from>
    <xdr:to>
      <xdr:col>24</xdr:col>
      <xdr:colOff>25400</xdr:colOff>
      <xdr:row>56</xdr:row>
      <xdr:rowOff>110672</xdr:rowOff>
    </xdr:to>
    <xdr:cxnSp macro="">
      <xdr:nvCxnSpPr>
        <xdr:cNvPr id="192" name="直線コネクタ 191"/>
        <xdr:cNvCxnSpPr/>
      </xdr:nvCxnSpPr>
      <xdr:spPr>
        <a:xfrm>
          <a:off x="3987800" y="9613900"/>
          <a:ext cx="8382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56442</xdr:rowOff>
    </xdr:from>
    <xdr:ext cx="762000" cy="259045"/>
    <xdr:sp macro="" textlink="">
      <xdr:nvSpPr>
        <xdr:cNvPr id="193" name="扶助費平均値テキスト"/>
        <xdr:cNvSpPr txBox="1"/>
      </xdr:nvSpPr>
      <xdr:spPr>
        <a:xfrm>
          <a:off x="4914900" y="98290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84365</xdr:rowOff>
    </xdr:from>
    <xdr:to>
      <xdr:col>24</xdr:col>
      <xdr:colOff>76200</xdr:colOff>
      <xdr:row>58</xdr:row>
      <xdr:rowOff>14515</xdr:rowOff>
    </xdr:to>
    <xdr:sp macro="" textlink="">
      <xdr:nvSpPr>
        <xdr:cNvPr id="194" name="フローチャート: 判断 193"/>
        <xdr:cNvSpPr/>
      </xdr:nvSpPr>
      <xdr:spPr>
        <a:xfrm>
          <a:off x="47752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12700</xdr:rowOff>
    </xdr:from>
    <xdr:to>
      <xdr:col>19</xdr:col>
      <xdr:colOff>187325</xdr:colOff>
      <xdr:row>56</xdr:row>
      <xdr:rowOff>45357</xdr:rowOff>
    </xdr:to>
    <xdr:cxnSp macro="">
      <xdr:nvCxnSpPr>
        <xdr:cNvPr id="195" name="直線コネクタ 194"/>
        <xdr:cNvCxnSpPr/>
      </xdr:nvCxnSpPr>
      <xdr:spPr>
        <a:xfrm flipV="1">
          <a:off x="3098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19050</xdr:rowOff>
    </xdr:from>
    <xdr:to>
      <xdr:col>20</xdr:col>
      <xdr:colOff>38100</xdr:colOff>
      <xdr:row>57</xdr:row>
      <xdr:rowOff>120650</xdr:rowOff>
    </xdr:to>
    <xdr:sp macro="" textlink="">
      <xdr:nvSpPr>
        <xdr:cNvPr id="196" name="フローチャート: 判断 195"/>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105427</xdr:rowOff>
    </xdr:from>
    <xdr:ext cx="736600" cy="259045"/>
    <xdr:sp macro="" textlink="">
      <xdr:nvSpPr>
        <xdr:cNvPr id="197" name="テキスト ボックス 196"/>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45357</xdr:rowOff>
    </xdr:from>
    <xdr:to>
      <xdr:col>15</xdr:col>
      <xdr:colOff>98425</xdr:colOff>
      <xdr:row>57</xdr:row>
      <xdr:rowOff>167822</xdr:rowOff>
    </xdr:to>
    <xdr:cxnSp macro="">
      <xdr:nvCxnSpPr>
        <xdr:cNvPr id="198" name="直線コネクタ 197"/>
        <xdr:cNvCxnSpPr/>
      </xdr:nvCxnSpPr>
      <xdr:spPr>
        <a:xfrm flipV="1">
          <a:off x="2209800" y="9646557"/>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58</xdr:row>
      <xdr:rowOff>76200</xdr:rowOff>
    </xdr:from>
    <xdr:to>
      <xdr:col>15</xdr:col>
      <xdr:colOff>149225</xdr:colOff>
      <xdr:row>59</xdr:row>
      <xdr:rowOff>6350</xdr:rowOff>
    </xdr:to>
    <xdr:sp macro="" textlink="">
      <xdr:nvSpPr>
        <xdr:cNvPr id="199" name="フローチャート: 判断 198"/>
        <xdr:cNvSpPr/>
      </xdr:nvSpPr>
      <xdr:spPr>
        <a:xfrm>
          <a:off x="3048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162577</xdr:rowOff>
    </xdr:from>
    <xdr:ext cx="762000" cy="259045"/>
    <xdr:sp macro="" textlink="">
      <xdr:nvSpPr>
        <xdr:cNvPr id="200" name="テキスト ボックス 199"/>
        <xdr:cNvSpPr txBox="1"/>
      </xdr:nvSpPr>
      <xdr:spPr>
        <a:xfrm>
          <a:off x="2717800" y="1010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167822</xdr:rowOff>
    </xdr:to>
    <xdr:cxnSp macro="">
      <xdr:nvCxnSpPr>
        <xdr:cNvPr id="201" name="直線コネクタ 200"/>
        <xdr:cNvCxnSpPr/>
      </xdr:nvCxnSpPr>
      <xdr:spPr>
        <a:xfrm>
          <a:off x="1320800" y="9875157"/>
          <a:ext cx="8890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60</xdr:row>
      <xdr:rowOff>59872</xdr:rowOff>
    </xdr:from>
    <xdr:to>
      <xdr:col>11</xdr:col>
      <xdr:colOff>60325</xdr:colOff>
      <xdr:row>60</xdr:row>
      <xdr:rowOff>161472</xdr:rowOff>
    </xdr:to>
    <xdr:sp macro="" textlink="">
      <xdr:nvSpPr>
        <xdr:cNvPr id="202" name="フローチャート: 判断 201"/>
        <xdr:cNvSpPr/>
      </xdr:nvSpPr>
      <xdr:spPr>
        <a:xfrm>
          <a:off x="2159000" y="103468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146249</xdr:rowOff>
    </xdr:from>
    <xdr:ext cx="762000" cy="259045"/>
    <xdr:sp macro="" textlink="">
      <xdr:nvSpPr>
        <xdr:cNvPr id="203" name="テキスト ボックス 202"/>
        <xdr:cNvSpPr txBox="1"/>
      </xdr:nvSpPr>
      <xdr:spPr>
        <a:xfrm>
          <a:off x="1828800" y="1043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2722</xdr:rowOff>
    </xdr:from>
    <xdr:to>
      <xdr:col>6</xdr:col>
      <xdr:colOff>171450</xdr:colOff>
      <xdr:row>59</xdr:row>
      <xdr:rowOff>104322</xdr:rowOff>
    </xdr:to>
    <xdr:sp macro="" textlink="">
      <xdr:nvSpPr>
        <xdr:cNvPr id="204" name="フローチャート: 判断 203"/>
        <xdr:cNvSpPr/>
      </xdr:nvSpPr>
      <xdr:spPr>
        <a:xfrm>
          <a:off x="1270000" y="1011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89099</xdr:rowOff>
    </xdr:from>
    <xdr:ext cx="762000" cy="259045"/>
    <xdr:sp macro="" textlink="">
      <xdr:nvSpPr>
        <xdr:cNvPr id="205" name="テキスト ボックス 204"/>
        <xdr:cNvSpPr txBox="1"/>
      </xdr:nvSpPr>
      <xdr:spPr>
        <a:xfrm>
          <a:off x="939800" y="1020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6" name="テキスト ボックス 205"/>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7" name="テキスト ボックス 206"/>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8" name="テキスト ボックス 207"/>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9" name="テキスト ボックス 208"/>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0" name="テキスト ボックス 209"/>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211" name="楕円 210"/>
        <xdr:cNvSpPr/>
      </xdr:nvSpPr>
      <xdr:spPr>
        <a:xfrm>
          <a:off x="4775200" y="966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76399</xdr:rowOff>
    </xdr:from>
    <xdr:ext cx="762000" cy="259045"/>
    <xdr:sp macro="" textlink="">
      <xdr:nvSpPr>
        <xdr:cNvPr id="212" name="扶助費該当値テキスト"/>
        <xdr:cNvSpPr txBox="1"/>
      </xdr:nvSpPr>
      <xdr:spPr>
        <a:xfrm>
          <a:off x="4914900" y="950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133350</xdr:rowOff>
    </xdr:from>
    <xdr:to>
      <xdr:col>20</xdr:col>
      <xdr:colOff>38100</xdr:colOff>
      <xdr:row>56</xdr:row>
      <xdr:rowOff>63500</xdr:rowOff>
    </xdr:to>
    <xdr:sp macro="" textlink="">
      <xdr:nvSpPr>
        <xdr:cNvPr id="213" name="楕円 212"/>
        <xdr:cNvSpPr/>
      </xdr:nvSpPr>
      <xdr:spPr>
        <a:xfrm>
          <a:off x="3937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73677</xdr:rowOff>
    </xdr:from>
    <xdr:ext cx="736600" cy="259045"/>
    <xdr:sp macro="" textlink="">
      <xdr:nvSpPr>
        <xdr:cNvPr id="214" name="テキスト ボックス 213"/>
        <xdr:cNvSpPr txBox="1"/>
      </xdr:nvSpPr>
      <xdr:spPr>
        <a:xfrm>
          <a:off x="3606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166007</xdr:rowOff>
    </xdr:from>
    <xdr:to>
      <xdr:col>15</xdr:col>
      <xdr:colOff>149225</xdr:colOff>
      <xdr:row>56</xdr:row>
      <xdr:rowOff>96157</xdr:rowOff>
    </xdr:to>
    <xdr:sp macro="" textlink="">
      <xdr:nvSpPr>
        <xdr:cNvPr id="215" name="楕円 214"/>
        <xdr:cNvSpPr/>
      </xdr:nvSpPr>
      <xdr:spPr>
        <a:xfrm>
          <a:off x="3048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106334</xdr:rowOff>
    </xdr:from>
    <xdr:ext cx="762000" cy="259045"/>
    <xdr:sp macro="" textlink="">
      <xdr:nvSpPr>
        <xdr:cNvPr id="216" name="テキスト ボックス 215"/>
        <xdr:cNvSpPr txBox="1"/>
      </xdr:nvSpPr>
      <xdr:spPr>
        <a:xfrm>
          <a:off x="2717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117022</xdr:rowOff>
    </xdr:from>
    <xdr:to>
      <xdr:col>11</xdr:col>
      <xdr:colOff>60325</xdr:colOff>
      <xdr:row>58</xdr:row>
      <xdr:rowOff>47172</xdr:rowOff>
    </xdr:to>
    <xdr:sp macro="" textlink="">
      <xdr:nvSpPr>
        <xdr:cNvPr id="217" name="楕円 216"/>
        <xdr:cNvSpPr/>
      </xdr:nvSpPr>
      <xdr:spPr>
        <a:xfrm>
          <a:off x="2159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57349</xdr:rowOff>
    </xdr:from>
    <xdr:ext cx="762000" cy="259045"/>
    <xdr:sp macro="" textlink="">
      <xdr:nvSpPr>
        <xdr:cNvPr id="218" name="テキスト ボックス 217"/>
        <xdr:cNvSpPr txBox="1"/>
      </xdr:nvSpPr>
      <xdr:spPr>
        <a:xfrm>
          <a:off x="1828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9" name="楕円 218"/>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163484</xdr:rowOff>
    </xdr:from>
    <xdr:ext cx="762000" cy="259045"/>
    <xdr:sp macro="" textlink="">
      <xdr:nvSpPr>
        <xdr:cNvPr id="220" name="テキスト ボックス 219"/>
        <xdr:cNvSpPr txBox="1"/>
      </xdr:nvSpPr>
      <xdr:spPr>
        <a:xfrm>
          <a:off x="939800" y="959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1" name="正方形/長方形 220"/>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2" name="正方形/長方形 221"/>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3" name="正方形/長方形 222"/>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4" name="正方形/長方形 223"/>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5" name="正方形/長方形 224"/>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6" name="正方形/長方形 225"/>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7" name="正方形/長方形 226"/>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8" name="正方形/長方形 227"/>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9" name="正方形/長方形 228"/>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0" name="正方形/長方形 229"/>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1" name="テキスト ボックス 230"/>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企業会計等への繰出金は以前として高い水準で推移しており、分子の充当した一般財源はほぼ同水準であったが、分母の経常一般財源及び臨時財政対策債が減少したことから、前年度より</a:t>
          </a:r>
          <a:r>
            <a:rPr kumimoji="1" lang="en-US" altLang="ja-JP" sz="1200">
              <a:latin typeface="ＭＳ Ｐゴシック" panose="020B0600070205080204" pitchFamily="50" charset="-128"/>
              <a:ea typeface="ＭＳ Ｐゴシック" panose="020B0600070205080204" pitchFamily="50" charset="-128"/>
            </a:rPr>
            <a:t>0.8</a:t>
          </a:r>
          <a:r>
            <a:rPr kumimoji="1" lang="ja-JP" altLang="en-US" sz="1200">
              <a:latin typeface="ＭＳ Ｐゴシック" panose="020B0600070205080204" pitchFamily="50" charset="-128"/>
              <a:ea typeface="ＭＳ Ｐゴシック" panose="020B0600070205080204" pitchFamily="50" charset="-128"/>
            </a:rPr>
            <a:t>ポイント上昇した。</a:t>
          </a:r>
        </a:p>
        <a:p>
          <a:r>
            <a:rPr kumimoji="1" lang="ja-JP" altLang="en-US" sz="1200">
              <a:latin typeface="ＭＳ Ｐゴシック" panose="020B0600070205080204" pitchFamily="50" charset="-128"/>
              <a:ea typeface="ＭＳ Ｐゴシック" panose="020B0600070205080204" pitchFamily="50" charset="-128"/>
            </a:rPr>
            <a:t>　一般会計と企業会計の双方が、財政健全化等の取組を着実に実行し、一般会計として適正規模の繰出金を確保しつつ、財政健全化基本指針、長期財政計画及び財政健全化中期行動計画を踏まえた健全な財政運営を目指していく。</a:t>
          </a:r>
        </a:p>
      </xdr:txBody>
    </xdr:sp>
    <xdr:clientData/>
  </xdr:twoCellAnchor>
  <xdr:oneCellAnchor>
    <xdr:from>
      <xdr:col>62</xdr:col>
      <xdr:colOff>6350</xdr:colOff>
      <xdr:row>49</xdr:row>
      <xdr:rowOff>107950</xdr:rowOff>
    </xdr:from>
    <xdr:ext cx="298543" cy="225703"/>
    <xdr:sp macro="" textlink="">
      <xdr:nvSpPr>
        <xdr:cNvPr id="232" name="テキスト ボックス 231"/>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3" name="直線コネクタ 232"/>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4" name="テキスト ボックス 233"/>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5" name="直線コネクタ 234"/>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6" name="テキスト ボックス 235"/>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7" name="直線コネクタ 236"/>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8" name="テキスト ボックス 237"/>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9" name="直線コネクタ 238"/>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40" name="テキスト ボックス 239"/>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41" name="直線コネクタ 240"/>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2" name="テキスト ボックス 241"/>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3" name="直線コネクタ 242"/>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4" name="テキスト ボックス 243"/>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5" name="直線コネクタ 244"/>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6" name="テキスト ボックス 245"/>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88900</xdr:rowOff>
    </xdr:from>
    <xdr:to>
      <xdr:col>82</xdr:col>
      <xdr:colOff>107950</xdr:colOff>
      <xdr:row>58</xdr:row>
      <xdr:rowOff>50800</xdr:rowOff>
    </xdr:to>
    <xdr:cxnSp macro="">
      <xdr:nvCxnSpPr>
        <xdr:cNvPr id="248" name="直線コネクタ 247"/>
        <xdr:cNvCxnSpPr/>
      </xdr:nvCxnSpPr>
      <xdr:spPr>
        <a:xfrm flipV="1">
          <a:off x="16510000" y="9004300"/>
          <a:ext cx="0" cy="990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58</xdr:row>
      <xdr:rowOff>22877</xdr:rowOff>
    </xdr:from>
    <xdr:ext cx="762000" cy="259045"/>
    <xdr:sp macro="" textlink="">
      <xdr:nvSpPr>
        <xdr:cNvPr id="249" name="その他最小値テキスト"/>
        <xdr:cNvSpPr txBox="1"/>
      </xdr:nvSpPr>
      <xdr:spPr>
        <a:xfrm>
          <a:off x="165989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50800</xdr:rowOff>
    </xdr:from>
    <xdr:to>
      <xdr:col>82</xdr:col>
      <xdr:colOff>196850</xdr:colOff>
      <xdr:row>58</xdr:row>
      <xdr:rowOff>50800</xdr:rowOff>
    </xdr:to>
    <xdr:cxnSp macro="">
      <xdr:nvCxnSpPr>
        <xdr:cNvPr id="250" name="直線コネクタ 249"/>
        <xdr:cNvCxnSpPr/>
      </xdr:nvCxnSpPr>
      <xdr:spPr>
        <a:xfrm>
          <a:off x="16421100" y="999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3827</xdr:rowOff>
    </xdr:from>
    <xdr:ext cx="762000" cy="259045"/>
    <xdr:sp macro="" textlink="">
      <xdr:nvSpPr>
        <xdr:cNvPr id="251" name="その他最大値テキスト"/>
        <xdr:cNvSpPr txBox="1"/>
      </xdr:nvSpPr>
      <xdr:spPr>
        <a:xfrm>
          <a:off x="16598900" y="874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88900</xdr:rowOff>
    </xdr:from>
    <xdr:to>
      <xdr:col>82</xdr:col>
      <xdr:colOff>196850</xdr:colOff>
      <xdr:row>52</xdr:row>
      <xdr:rowOff>88900</xdr:rowOff>
    </xdr:to>
    <xdr:cxnSp macro="">
      <xdr:nvCxnSpPr>
        <xdr:cNvPr id="252" name="直線コネクタ 251"/>
        <xdr:cNvCxnSpPr/>
      </xdr:nvCxnSpPr>
      <xdr:spPr>
        <a:xfrm>
          <a:off x="16421100" y="90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120650</xdr:rowOff>
    </xdr:from>
    <xdr:to>
      <xdr:col>82</xdr:col>
      <xdr:colOff>107950</xdr:colOff>
      <xdr:row>58</xdr:row>
      <xdr:rowOff>50800</xdr:rowOff>
    </xdr:to>
    <xdr:cxnSp macro="">
      <xdr:nvCxnSpPr>
        <xdr:cNvPr id="253" name="直線コネクタ 252"/>
        <xdr:cNvCxnSpPr/>
      </xdr:nvCxnSpPr>
      <xdr:spPr>
        <a:xfrm>
          <a:off x="15671800" y="98933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41927</xdr:rowOff>
    </xdr:from>
    <xdr:ext cx="762000" cy="259045"/>
    <xdr:sp macro="" textlink="">
      <xdr:nvSpPr>
        <xdr:cNvPr id="254" name="その他平均値テキスト"/>
        <xdr:cNvSpPr txBox="1"/>
      </xdr:nvSpPr>
      <xdr:spPr>
        <a:xfrm>
          <a:off x="16598900" y="9471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5" name="フローチャート: 判断 254"/>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31750</xdr:rowOff>
    </xdr:from>
    <xdr:to>
      <xdr:col>78</xdr:col>
      <xdr:colOff>69850</xdr:colOff>
      <xdr:row>57</xdr:row>
      <xdr:rowOff>120650</xdr:rowOff>
    </xdr:to>
    <xdr:cxnSp macro="">
      <xdr:nvCxnSpPr>
        <xdr:cNvPr id="256" name="直線コネクタ 255"/>
        <xdr:cNvCxnSpPr/>
      </xdr:nvCxnSpPr>
      <xdr:spPr>
        <a:xfrm>
          <a:off x="14782800" y="98044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7" name="フローチャート: 判断 256"/>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111777</xdr:rowOff>
    </xdr:from>
    <xdr:ext cx="736600" cy="259045"/>
    <xdr:sp macro="" textlink="">
      <xdr:nvSpPr>
        <xdr:cNvPr id="258" name="テキスト ボックス 257"/>
        <xdr:cNvSpPr txBox="1"/>
      </xdr:nvSpPr>
      <xdr:spPr>
        <a:xfrm>
          <a:off x="15290800" y="937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31750</xdr:rowOff>
    </xdr:from>
    <xdr:to>
      <xdr:col>73</xdr:col>
      <xdr:colOff>180975</xdr:colOff>
      <xdr:row>61</xdr:row>
      <xdr:rowOff>19050</xdr:rowOff>
    </xdr:to>
    <xdr:cxnSp macro="">
      <xdr:nvCxnSpPr>
        <xdr:cNvPr id="259" name="直線コネクタ 258"/>
        <xdr:cNvCxnSpPr/>
      </xdr:nvCxnSpPr>
      <xdr:spPr>
        <a:xfrm flipV="1">
          <a:off x="13893800" y="9804400"/>
          <a:ext cx="889000" cy="673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88900</xdr:rowOff>
    </xdr:from>
    <xdr:to>
      <xdr:col>74</xdr:col>
      <xdr:colOff>31750</xdr:colOff>
      <xdr:row>57</xdr:row>
      <xdr:rowOff>19050</xdr:rowOff>
    </xdr:to>
    <xdr:sp macro="" textlink="">
      <xdr:nvSpPr>
        <xdr:cNvPr id="260" name="フローチャート: 判断 259"/>
        <xdr:cNvSpPr/>
      </xdr:nvSpPr>
      <xdr:spPr>
        <a:xfrm>
          <a:off x="14732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29227</xdr:rowOff>
    </xdr:from>
    <xdr:ext cx="762000" cy="259045"/>
    <xdr:sp macro="" textlink="">
      <xdr:nvSpPr>
        <xdr:cNvPr id="261" name="テキスト ボックス 260"/>
        <xdr:cNvSpPr txBox="1"/>
      </xdr:nvSpPr>
      <xdr:spPr>
        <a:xfrm>
          <a:off x="14401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19050</xdr:rowOff>
    </xdr:from>
    <xdr:to>
      <xdr:col>69</xdr:col>
      <xdr:colOff>92075</xdr:colOff>
      <xdr:row>61</xdr:row>
      <xdr:rowOff>31750</xdr:rowOff>
    </xdr:to>
    <xdr:cxnSp macro="">
      <xdr:nvCxnSpPr>
        <xdr:cNvPr id="262" name="直線コネクタ 261"/>
        <xdr:cNvCxnSpPr/>
      </xdr:nvCxnSpPr>
      <xdr:spPr>
        <a:xfrm flipV="1">
          <a:off x="13004800" y="10477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114300</xdr:rowOff>
    </xdr:from>
    <xdr:to>
      <xdr:col>69</xdr:col>
      <xdr:colOff>142875</xdr:colOff>
      <xdr:row>59</xdr:row>
      <xdr:rowOff>44450</xdr:rowOff>
    </xdr:to>
    <xdr:sp macro="" textlink="">
      <xdr:nvSpPr>
        <xdr:cNvPr id="263" name="フローチャート: 判断 262"/>
        <xdr:cNvSpPr/>
      </xdr:nvSpPr>
      <xdr:spPr>
        <a:xfrm>
          <a:off x="13843000" y="1005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54627</xdr:rowOff>
    </xdr:from>
    <xdr:ext cx="762000" cy="259045"/>
    <xdr:sp macro="" textlink="">
      <xdr:nvSpPr>
        <xdr:cNvPr id="264" name="テキスト ボックス 263"/>
        <xdr:cNvSpPr txBox="1"/>
      </xdr:nvSpPr>
      <xdr:spPr>
        <a:xfrm>
          <a:off x="13512800" y="982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101600</xdr:rowOff>
    </xdr:from>
    <xdr:to>
      <xdr:col>65</xdr:col>
      <xdr:colOff>53975</xdr:colOff>
      <xdr:row>59</xdr:row>
      <xdr:rowOff>31750</xdr:rowOff>
    </xdr:to>
    <xdr:sp macro="" textlink="">
      <xdr:nvSpPr>
        <xdr:cNvPr id="265" name="フローチャート: 判断 264"/>
        <xdr:cNvSpPr/>
      </xdr:nvSpPr>
      <xdr:spPr>
        <a:xfrm>
          <a:off x="12954000" y="1004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41927</xdr:rowOff>
    </xdr:from>
    <xdr:ext cx="762000" cy="259045"/>
    <xdr:sp macro="" textlink="">
      <xdr:nvSpPr>
        <xdr:cNvPr id="266" name="テキスト ボックス 265"/>
        <xdr:cNvSpPr txBox="1"/>
      </xdr:nvSpPr>
      <xdr:spPr>
        <a:xfrm>
          <a:off x="12623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7" name="テキスト ボックス 26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8" name="テキスト ボックス 26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9" name="テキスト ボックス 26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0" name="テキスト ボックス 26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1" name="テキスト ボックス 27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0</xdr:rowOff>
    </xdr:from>
    <xdr:to>
      <xdr:col>82</xdr:col>
      <xdr:colOff>158750</xdr:colOff>
      <xdr:row>58</xdr:row>
      <xdr:rowOff>101600</xdr:rowOff>
    </xdr:to>
    <xdr:sp macro="" textlink="">
      <xdr:nvSpPr>
        <xdr:cNvPr id="272" name="楕円 271"/>
        <xdr:cNvSpPr/>
      </xdr:nvSpPr>
      <xdr:spPr>
        <a:xfrm>
          <a:off x="164592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80027</xdr:rowOff>
    </xdr:from>
    <xdr:ext cx="762000" cy="259045"/>
    <xdr:sp macro="" textlink="">
      <xdr:nvSpPr>
        <xdr:cNvPr id="273" name="その他該当値テキスト"/>
        <xdr:cNvSpPr txBox="1"/>
      </xdr:nvSpPr>
      <xdr:spPr>
        <a:xfrm>
          <a:off x="165989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69850</xdr:rowOff>
    </xdr:from>
    <xdr:to>
      <xdr:col>78</xdr:col>
      <xdr:colOff>120650</xdr:colOff>
      <xdr:row>58</xdr:row>
      <xdr:rowOff>0</xdr:rowOff>
    </xdr:to>
    <xdr:sp macro="" textlink="">
      <xdr:nvSpPr>
        <xdr:cNvPr id="274" name="楕円 273"/>
        <xdr:cNvSpPr/>
      </xdr:nvSpPr>
      <xdr:spPr>
        <a:xfrm>
          <a:off x="15621000" y="984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156227</xdr:rowOff>
    </xdr:from>
    <xdr:ext cx="736600" cy="259045"/>
    <xdr:sp macro="" textlink="">
      <xdr:nvSpPr>
        <xdr:cNvPr id="275" name="テキスト ボックス 274"/>
        <xdr:cNvSpPr txBox="1"/>
      </xdr:nvSpPr>
      <xdr:spPr>
        <a:xfrm>
          <a:off x="15290800" y="9928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152400</xdr:rowOff>
    </xdr:from>
    <xdr:to>
      <xdr:col>74</xdr:col>
      <xdr:colOff>31750</xdr:colOff>
      <xdr:row>57</xdr:row>
      <xdr:rowOff>82550</xdr:rowOff>
    </xdr:to>
    <xdr:sp macro="" textlink="">
      <xdr:nvSpPr>
        <xdr:cNvPr id="276" name="楕円 275"/>
        <xdr:cNvSpPr/>
      </xdr:nvSpPr>
      <xdr:spPr>
        <a:xfrm>
          <a:off x="14732000" y="975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67327</xdr:rowOff>
    </xdr:from>
    <xdr:ext cx="762000" cy="259045"/>
    <xdr:sp macro="" textlink="">
      <xdr:nvSpPr>
        <xdr:cNvPr id="277" name="テキスト ボックス 276"/>
        <xdr:cNvSpPr txBox="1"/>
      </xdr:nvSpPr>
      <xdr:spPr>
        <a:xfrm>
          <a:off x="14401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139700</xdr:rowOff>
    </xdr:from>
    <xdr:to>
      <xdr:col>69</xdr:col>
      <xdr:colOff>142875</xdr:colOff>
      <xdr:row>61</xdr:row>
      <xdr:rowOff>69850</xdr:rowOff>
    </xdr:to>
    <xdr:sp macro="" textlink="">
      <xdr:nvSpPr>
        <xdr:cNvPr id="278" name="楕円 277"/>
        <xdr:cNvSpPr/>
      </xdr:nvSpPr>
      <xdr:spPr>
        <a:xfrm>
          <a:off x="13843000" y="1042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54627</xdr:rowOff>
    </xdr:from>
    <xdr:ext cx="762000" cy="259045"/>
    <xdr:sp macro="" textlink="">
      <xdr:nvSpPr>
        <xdr:cNvPr id="279" name="テキスト ボックス 278"/>
        <xdr:cNvSpPr txBox="1"/>
      </xdr:nvSpPr>
      <xdr:spPr>
        <a:xfrm>
          <a:off x="13512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152400</xdr:rowOff>
    </xdr:from>
    <xdr:to>
      <xdr:col>65</xdr:col>
      <xdr:colOff>53975</xdr:colOff>
      <xdr:row>61</xdr:row>
      <xdr:rowOff>82550</xdr:rowOff>
    </xdr:to>
    <xdr:sp macro="" textlink="">
      <xdr:nvSpPr>
        <xdr:cNvPr id="280" name="楕円 279"/>
        <xdr:cNvSpPr/>
      </xdr:nvSpPr>
      <xdr:spPr>
        <a:xfrm>
          <a:off x="12954000" y="1043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67327</xdr:rowOff>
    </xdr:from>
    <xdr:ext cx="762000" cy="259045"/>
    <xdr:sp macro="" textlink="">
      <xdr:nvSpPr>
        <xdr:cNvPr id="281" name="テキスト ボックス 280"/>
        <xdr:cNvSpPr txBox="1"/>
      </xdr:nvSpPr>
      <xdr:spPr>
        <a:xfrm>
          <a:off x="126238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2" name="正方形/長方形 28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3" name="正方形/長方形 28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4" name="正方形/長方形 28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5" name="正方形/長方形 28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6" name="正方形/長方形 28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7" name="正方形/長方形 28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8" name="正方形/長方形 28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9" name="正方形/長方形 28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0" name="正方形/長方形 28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1" name="正方形/長方形 29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2" name="テキスト ボックス 29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災害救助費などが増加した一方で、商工振興育成費などが減少したことにより補助費全体では減少し、分子の補助費等に充当した一般財源が減少したことから、前年度より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ポイント減少した。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本市は、消防・ごみ・し尿処理施設の管理運営を直営で行っており、一部事務組合負担金が類似団体より少ないが、公営企業に対する多額の負担金を支出しており、市全体の財政運営に多大な影響を与えることから、財政健全化基本指針、長期財政計画及び財政健全化中期行動計画を踏まえた健全な財政運営を目指していく</a:t>
          </a:r>
          <a:r>
            <a:rPr kumimoji="1" lang="ja-JP" altLang="en-US" sz="1300">
              <a:latin typeface="ＭＳ Ｐゴシック" panose="020B0600070205080204" pitchFamily="50" charset="-128"/>
              <a:ea typeface="ＭＳ Ｐゴシック" panose="020B0600070205080204" pitchFamily="50" charset="-128"/>
            </a:rPr>
            <a:t>。</a:t>
          </a:r>
        </a:p>
      </xdr:txBody>
    </xdr:sp>
    <xdr:clientData/>
  </xdr:twoCellAnchor>
  <xdr:oneCellAnchor>
    <xdr:from>
      <xdr:col>62</xdr:col>
      <xdr:colOff>6350</xdr:colOff>
      <xdr:row>29</xdr:row>
      <xdr:rowOff>107950</xdr:rowOff>
    </xdr:from>
    <xdr:ext cx="298543" cy="225703"/>
    <xdr:sp macro="" textlink="">
      <xdr:nvSpPr>
        <xdr:cNvPr id="293" name="テキスト ボックス 29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4" name="直線コネクタ 29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5" name="テキスト ボックス 29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6" name="直線コネクタ 295"/>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7" name="テキスト ボックス 296"/>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8" name="直線コネクタ 297"/>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9" name="テキスト ボックス 298"/>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300" name="直線コネクタ 299"/>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301" name="テキスト ボックス 300"/>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2" name="直線コネクタ 301"/>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3" name="テキスト ボックス 302"/>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4" name="直線コネクタ 303"/>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5" name="テキスト ボックス 304"/>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7" name="テキスト ボックス 306"/>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8"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165100</xdr:rowOff>
    </xdr:from>
    <xdr:to>
      <xdr:col>82</xdr:col>
      <xdr:colOff>107950</xdr:colOff>
      <xdr:row>41</xdr:row>
      <xdr:rowOff>44450</xdr:rowOff>
    </xdr:to>
    <xdr:cxnSp macro="">
      <xdr:nvCxnSpPr>
        <xdr:cNvPr id="309" name="直線コネクタ 308"/>
        <xdr:cNvCxnSpPr/>
      </xdr:nvCxnSpPr>
      <xdr:spPr>
        <a:xfrm flipV="1">
          <a:off x="16510000" y="5994400"/>
          <a:ext cx="0" cy="107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16527</xdr:rowOff>
    </xdr:from>
    <xdr:ext cx="762000" cy="259045"/>
    <xdr:sp macro="" textlink="">
      <xdr:nvSpPr>
        <xdr:cNvPr id="310" name="補助費等最小値テキスト"/>
        <xdr:cNvSpPr txBox="1"/>
      </xdr:nvSpPr>
      <xdr:spPr>
        <a:xfrm>
          <a:off x="16598900" y="704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44450</xdr:rowOff>
    </xdr:from>
    <xdr:to>
      <xdr:col>82</xdr:col>
      <xdr:colOff>196850</xdr:colOff>
      <xdr:row>41</xdr:row>
      <xdr:rowOff>44450</xdr:rowOff>
    </xdr:to>
    <xdr:cxnSp macro="">
      <xdr:nvCxnSpPr>
        <xdr:cNvPr id="311" name="直線コネクタ 310"/>
        <xdr:cNvCxnSpPr/>
      </xdr:nvCxnSpPr>
      <xdr:spPr>
        <a:xfrm>
          <a:off x="16421100" y="707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80027</xdr:rowOff>
    </xdr:from>
    <xdr:ext cx="762000" cy="259045"/>
    <xdr:sp macro="" textlink="">
      <xdr:nvSpPr>
        <xdr:cNvPr id="312" name="補助費等最大値テキスト"/>
        <xdr:cNvSpPr txBox="1"/>
      </xdr:nvSpPr>
      <xdr:spPr>
        <a:xfrm>
          <a:off x="16598900" y="573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165100</xdr:rowOff>
    </xdr:from>
    <xdr:to>
      <xdr:col>82</xdr:col>
      <xdr:colOff>196850</xdr:colOff>
      <xdr:row>34</xdr:row>
      <xdr:rowOff>165100</xdr:rowOff>
    </xdr:to>
    <xdr:cxnSp macro="">
      <xdr:nvCxnSpPr>
        <xdr:cNvPr id="313" name="直線コネクタ 312"/>
        <xdr:cNvCxnSpPr/>
      </xdr:nvCxnSpPr>
      <xdr:spPr>
        <a:xfrm>
          <a:off x="16421100" y="599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139700</xdr:rowOff>
    </xdr:from>
    <xdr:to>
      <xdr:col>82</xdr:col>
      <xdr:colOff>107950</xdr:colOff>
      <xdr:row>37</xdr:row>
      <xdr:rowOff>82550</xdr:rowOff>
    </xdr:to>
    <xdr:cxnSp macro="">
      <xdr:nvCxnSpPr>
        <xdr:cNvPr id="314" name="直線コネクタ 313"/>
        <xdr:cNvCxnSpPr/>
      </xdr:nvCxnSpPr>
      <xdr:spPr>
        <a:xfrm flipV="1">
          <a:off x="15671800" y="6311900"/>
          <a:ext cx="8382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67327</xdr:rowOff>
    </xdr:from>
    <xdr:ext cx="762000" cy="259045"/>
    <xdr:sp macro="" textlink="">
      <xdr:nvSpPr>
        <xdr:cNvPr id="315" name="補助費等平均値テキスト"/>
        <xdr:cNvSpPr txBox="1"/>
      </xdr:nvSpPr>
      <xdr:spPr>
        <a:xfrm>
          <a:off x="16598900" y="6410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95250</xdr:rowOff>
    </xdr:from>
    <xdr:to>
      <xdr:col>82</xdr:col>
      <xdr:colOff>158750</xdr:colOff>
      <xdr:row>38</xdr:row>
      <xdr:rowOff>25400</xdr:rowOff>
    </xdr:to>
    <xdr:sp macro="" textlink="">
      <xdr:nvSpPr>
        <xdr:cNvPr id="316" name="フローチャート: 判断 315"/>
        <xdr:cNvSpPr/>
      </xdr:nvSpPr>
      <xdr:spPr>
        <a:xfrm>
          <a:off x="164592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6350</xdr:rowOff>
    </xdr:from>
    <xdr:to>
      <xdr:col>78</xdr:col>
      <xdr:colOff>69850</xdr:colOff>
      <xdr:row>37</xdr:row>
      <xdr:rowOff>82550</xdr:rowOff>
    </xdr:to>
    <xdr:cxnSp macro="">
      <xdr:nvCxnSpPr>
        <xdr:cNvPr id="317" name="直線コネクタ 316"/>
        <xdr:cNvCxnSpPr/>
      </xdr:nvCxnSpPr>
      <xdr:spPr>
        <a:xfrm>
          <a:off x="14782800" y="63500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120650</xdr:rowOff>
    </xdr:from>
    <xdr:to>
      <xdr:col>78</xdr:col>
      <xdr:colOff>120650</xdr:colOff>
      <xdr:row>38</xdr:row>
      <xdr:rowOff>50800</xdr:rowOff>
    </xdr:to>
    <xdr:sp macro="" textlink="">
      <xdr:nvSpPr>
        <xdr:cNvPr id="318" name="フローチャート: 判断 317"/>
        <xdr:cNvSpPr/>
      </xdr:nvSpPr>
      <xdr:spPr>
        <a:xfrm>
          <a:off x="156210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35577</xdr:rowOff>
    </xdr:from>
    <xdr:ext cx="736600" cy="259045"/>
    <xdr:sp macro="" textlink="">
      <xdr:nvSpPr>
        <xdr:cNvPr id="319" name="テキスト ボックス 318"/>
        <xdr:cNvSpPr txBox="1"/>
      </xdr:nvSpPr>
      <xdr:spPr>
        <a:xfrm>
          <a:off x="15290800" y="6550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44450</xdr:rowOff>
    </xdr:from>
    <xdr:to>
      <xdr:col>73</xdr:col>
      <xdr:colOff>180975</xdr:colOff>
      <xdr:row>37</xdr:row>
      <xdr:rowOff>6350</xdr:rowOff>
    </xdr:to>
    <xdr:cxnSp macro="">
      <xdr:nvCxnSpPr>
        <xdr:cNvPr id="320" name="直線コネクタ 319"/>
        <xdr:cNvCxnSpPr/>
      </xdr:nvCxnSpPr>
      <xdr:spPr>
        <a:xfrm>
          <a:off x="13893800" y="5702300"/>
          <a:ext cx="889000" cy="647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39</xdr:row>
      <xdr:rowOff>31750</xdr:rowOff>
    </xdr:from>
    <xdr:to>
      <xdr:col>74</xdr:col>
      <xdr:colOff>31750</xdr:colOff>
      <xdr:row>39</xdr:row>
      <xdr:rowOff>133350</xdr:rowOff>
    </xdr:to>
    <xdr:sp macro="" textlink="">
      <xdr:nvSpPr>
        <xdr:cNvPr id="321" name="フローチャート: 判断 320"/>
        <xdr:cNvSpPr/>
      </xdr:nvSpPr>
      <xdr:spPr>
        <a:xfrm>
          <a:off x="14732000" y="671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118127</xdr:rowOff>
    </xdr:from>
    <xdr:ext cx="762000" cy="259045"/>
    <xdr:sp macro="" textlink="">
      <xdr:nvSpPr>
        <xdr:cNvPr id="322" name="テキスト ボックス 321"/>
        <xdr:cNvSpPr txBox="1"/>
      </xdr:nvSpPr>
      <xdr:spPr>
        <a:xfrm>
          <a:off x="14401800" y="680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33</xdr:row>
      <xdr:rowOff>19050</xdr:rowOff>
    </xdr:from>
    <xdr:to>
      <xdr:col>69</xdr:col>
      <xdr:colOff>92075</xdr:colOff>
      <xdr:row>33</xdr:row>
      <xdr:rowOff>44450</xdr:rowOff>
    </xdr:to>
    <xdr:cxnSp macro="">
      <xdr:nvCxnSpPr>
        <xdr:cNvPr id="323" name="直線コネクタ 322"/>
        <xdr:cNvCxnSpPr/>
      </xdr:nvCxnSpPr>
      <xdr:spPr>
        <a:xfrm>
          <a:off x="13004800" y="5676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69850</xdr:rowOff>
    </xdr:from>
    <xdr:to>
      <xdr:col>69</xdr:col>
      <xdr:colOff>142875</xdr:colOff>
      <xdr:row>38</xdr:row>
      <xdr:rowOff>0</xdr:rowOff>
    </xdr:to>
    <xdr:sp macro="" textlink="">
      <xdr:nvSpPr>
        <xdr:cNvPr id="324" name="フローチャート: 判断 323"/>
        <xdr:cNvSpPr/>
      </xdr:nvSpPr>
      <xdr:spPr>
        <a:xfrm>
          <a:off x="13843000"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156227</xdr:rowOff>
    </xdr:from>
    <xdr:ext cx="762000" cy="259045"/>
    <xdr:sp macro="" textlink="">
      <xdr:nvSpPr>
        <xdr:cNvPr id="325" name="テキスト ボックス 324"/>
        <xdr:cNvSpPr txBox="1"/>
      </xdr:nvSpPr>
      <xdr:spPr>
        <a:xfrm>
          <a:off x="13512800" y="649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19050</xdr:rowOff>
    </xdr:from>
    <xdr:to>
      <xdr:col>65</xdr:col>
      <xdr:colOff>53975</xdr:colOff>
      <xdr:row>37</xdr:row>
      <xdr:rowOff>120650</xdr:rowOff>
    </xdr:to>
    <xdr:sp macro="" textlink="">
      <xdr:nvSpPr>
        <xdr:cNvPr id="326" name="フローチャート: 判断 325"/>
        <xdr:cNvSpPr/>
      </xdr:nvSpPr>
      <xdr:spPr>
        <a:xfrm>
          <a:off x="12954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105427</xdr:rowOff>
    </xdr:from>
    <xdr:ext cx="762000" cy="259045"/>
    <xdr:sp macro="" textlink="">
      <xdr:nvSpPr>
        <xdr:cNvPr id="327" name="テキスト ボックス 326"/>
        <xdr:cNvSpPr txBox="1"/>
      </xdr:nvSpPr>
      <xdr:spPr>
        <a:xfrm>
          <a:off x="12623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8" name="テキスト ボックス 327"/>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9" name="テキスト ボックス 328"/>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30" name="テキスト ボックス 329"/>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1" name="テキスト ボックス 330"/>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2" name="テキスト ボックス 331"/>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88900</xdr:rowOff>
    </xdr:from>
    <xdr:to>
      <xdr:col>82</xdr:col>
      <xdr:colOff>158750</xdr:colOff>
      <xdr:row>37</xdr:row>
      <xdr:rowOff>19050</xdr:rowOff>
    </xdr:to>
    <xdr:sp macro="" textlink="">
      <xdr:nvSpPr>
        <xdr:cNvPr id="333" name="楕円 332"/>
        <xdr:cNvSpPr/>
      </xdr:nvSpPr>
      <xdr:spPr>
        <a:xfrm>
          <a:off x="16459200" y="626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105427</xdr:rowOff>
    </xdr:from>
    <xdr:ext cx="762000" cy="259045"/>
    <xdr:sp macro="" textlink="">
      <xdr:nvSpPr>
        <xdr:cNvPr id="334" name="補助費等該当値テキスト"/>
        <xdr:cNvSpPr txBox="1"/>
      </xdr:nvSpPr>
      <xdr:spPr>
        <a:xfrm>
          <a:off x="16598900" y="610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31750</xdr:rowOff>
    </xdr:from>
    <xdr:to>
      <xdr:col>78</xdr:col>
      <xdr:colOff>120650</xdr:colOff>
      <xdr:row>37</xdr:row>
      <xdr:rowOff>133350</xdr:rowOff>
    </xdr:to>
    <xdr:sp macro="" textlink="">
      <xdr:nvSpPr>
        <xdr:cNvPr id="335" name="楕円 334"/>
        <xdr:cNvSpPr/>
      </xdr:nvSpPr>
      <xdr:spPr>
        <a:xfrm>
          <a:off x="15621000" y="6375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143527</xdr:rowOff>
    </xdr:from>
    <xdr:ext cx="736600" cy="259045"/>
    <xdr:sp macro="" textlink="">
      <xdr:nvSpPr>
        <xdr:cNvPr id="336" name="テキスト ボックス 335"/>
        <xdr:cNvSpPr txBox="1"/>
      </xdr:nvSpPr>
      <xdr:spPr>
        <a:xfrm>
          <a:off x="15290800" y="6144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127000</xdr:rowOff>
    </xdr:from>
    <xdr:to>
      <xdr:col>74</xdr:col>
      <xdr:colOff>31750</xdr:colOff>
      <xdr:row>37</xdr:row>
      <xdr:rowOff>57150</xdr:rowOff>
    </xdr:to>
    <xdr:sp macro="" textlink="">
      <xdr:nvSpPr>
        <xdr:cNvPr id="337" name="楕円 336"/>
        <xdr:cNvSpPr/>
      </xdr:nvSpPr>
      <xdr:spPr>
        <a:xfrm>
          <a:off x="14732000" y="629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38" name="テキスト ボックス 33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32</xdr:row>
      <xdr:rowOff>165100</xdr:rowOff>
    </xdr:from>
    <xdr:to>
      <xdr:col>69</xdr:col>
      <xdr:colOff>142875</xdr:colOff>
      <xdr:row>33</xdr:row>
      <xdr:rowOff>95250</xdr:rowOff>
    </xdr:to>
    <xdr:sp macro="" textlink="">
      <xdr:nvSpPr>
        <xdr:cNvPr id="339" name="楕円 338"/>
        <xdr:cNvSpPr/>
      </xdr:nvSpPr>
      <xdr:spPr>
        <a:xfrm>
          <a:off x="13843000" y="565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31</xdr:row>
      <xdr:rowOff>105427</xdr:rowOff>
    </xdr:from>
    <xdr:ext cx="762000" cy="259045"/>
    <xdr:sp macro="" textlink="">
      <xdr:nvSpPr>
        <xdr:cNvPr id="340" name="テキスト ボックス 339"/>
        <xdr:cNvSpPr txBox="1"/>
      </xdr:nvSpPr>
      <xdr:spPr>
        <a:xfrm>
          <a:off x="13512800" y="542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32</xdr:row>
      <xdr:rowOff>139700</xdr:rowOff>
    </xdr:from>
    <xdr:to>
      <xdr:col>65</xdr:col>
      <xdr:colOff>53975</xdr:colOff>
      <xdr:row>33</xdr:row>
      <xdr:rowOff>69850</xdr:rowOff>
    </xdr:to>
    <xdr:sp macro="" textlink="">
      <xdr:nvSpPr>
        <xdr:cNvPr id="341" name="楕円 340"/>
        <xdr:cNvSpPr/>
      </xdr:nvSpPr>
      <xdr:spPr>
        <a:xfrm>
          <a:off x="12954000" y="562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31</xdr:row>
      <xdr:rowOff>80027</xdr:rowOff>
    </xdr:from>
    <xdr:ext cx="762000" cy="259045"/>
    <xdr:sp macro="" textlink="">
      <xdr:nvSpPr>
        <xdr:cNvPr id="342" name="テキスト ボックス 341"/>
        <xdr:cNvSpPr txBox="1"/>
      </xdr:nvSpPr>
      <xdr:spPr>
        <a:xfrm>
          <a:off x="12623800" y="539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3" name="正方形/長方形 342"/>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4" name="正方形/長方形 343"/>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5" name="正方形/長方形 344"/>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6" name="正方形/長方形 345"/>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7" name="正方形/長方形 346"/>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8" name="正方形/長方形 347"/>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9" name="正方形/長方形 348"/>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正方形/長方形 349"/>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1" name="正方形/長方形 350"/>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2" name="正方形/長方形 351"/>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3" name="テキスト ボックス 352"/>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新クリーンセンター整備事業等の平成</a:t>
          </a:r>
          <a:r>
            <a:rPr kumimoji="1" lang="en-US" altLang="ja-JP" sz="1200">
              <a:latin typeface="ＭＳ Ｐゴシック" panose="020B0600070205080204" pitchFamily="50" charset="-128"/>
              <a:ea typeface="ＭＳ Ｐゴシック" panose="020B0600070205080204" pitchFamily="50" charset="-128"/>
            </a:rPr>
            <a:t>30</a:t>
          </a:r>
          <a:r>
            <a:rPr kumimoji="1" lang="ja-JP" altLang="en-US" sz="1200">
              <a:latin typeface="ＭＳ Ｐゴシック" panose="020B0600070205080204" pitchFamily="50" charset="-128"/>
              <a:ea typeface="ＭＳ Ｐゴシック" panose="020B0600070205080204" pitchFamily="50" charset="-128"/>
            </a:rPr>
            <a:t>年度に借入した地方債の据置期間が終了し、公債費が増加したことに伴い、分子の公債費に充当した一般財源が増加し、分母の経常一般財源及び臨時財政対策債が減少したことから前年度より</a:t>
          </a:r>
          <a:r>
            <a:rPr kumimoji="1" lang="en-US" altLang="ja-JP" sz="1200">
              <a:latin typeface="ＭＳ Ｐゴシック" panose="020B0600070205080204" pitchFamily="50" charset="-128"/>
              <a:ea typeface="ＭＳ Ｐゴシック" panose="020B0600070205080204" pitchFamily="50" charset="-128"/>
            </a:rPr>
            <a:t>1.4</a:t>
          </a:r>
          <a:r>
            <a:rPr kumimoji="1" lang="ja-JP" altLang="en-US" sz="1200">
              <a:latin typeface="ＭＳ Ｐゴシック" panose="020B0600070205080204" pitchFamily="50" charset="-128"/>
              <a:ea typeface="ＭＳ Ｐゴシック" panose="020B0600070205080204" pitchFamily="50" charset="-128"/>
            </a:rPr>
            <a:t>ポイント上昇した。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今後も、将来の財政負担を考慮し、緊急度・ニーズを把握した事業の選択により、地方債に大きく頼ることのない財政運営に努める。</a:t>
          </a:r>
        </a:p>
      </xdr:txBody>
    </xdr:sp>
    <xdr:clientData/>
  </xdr:twoCellAnchor>
  <xdr:oneCellAnchor>
    <xdr:from>
      <xdr:col>3</xdr:col>
      <xdr:colOff>123825</xdr:colOff>
      <xdr:row>69</xdr:row>
      <xdr:rowOff>107950</xdr:rowOff>
    </xdr:from>
    <xdr:ext cx="298543" cy="225703"/>
    <xdr:sp macro="" textlink="">
      <xdr:nvSpPr>
        <xdr:cNvPr id="354" name="テキスト ボックス 353"/>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5" name="直線コネクタ 354"/>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6" name="テキスト ボックス 355"/>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7" name="直線コネクタ 356"/>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8" name="テキスト ボックス 357"/>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9" name="直線コネクタ 358"/>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60" name="テキスト ボックス 359"/>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61" name="直線コネクタ 360"/>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62" name="テキスト ボックス 361"/>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63" name="直線コネクタ 362"/>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4" name="テキスト ボックス 363"/>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5" name="直線コネクタ 364"/>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6" name="テキスト ボックス 365"/>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146050</xdr:rowOff>
    </xdr:from>
    <xdr:to>
      <xdr:col>24</xdr:col>
      <xdr:colOff>25400</xdr:colOff>
      <xdr:row>82</xdr:row>
      <xdr:rowOff>0</xdr:rowOff>
    </xdr:to>
    <xdr:cxnSp macro="">
      <xdr:nvCxnSpPr>
        <xdr:cNvPr id="370" name="直線コネクタ 369"/>
        <xdr:cNvCxnSpPr/>
      </xdr:nvCxnSpPr>
      <xdr:spPr>
        <a:xfrm flipV="1">
          <a:off x="4826000" y="126619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143527</xdr:rowOff>
    </xdr:from>
    <xdr:ext cx="762000" cy="259045"/>
    <xdr:sp macro="" textlink="">
      <xdr:nvSpPr>
        <xdr:cNvPr id="371" name="公債費最小値テキスト"/>
        <xdr:cNvSpPr txBox="1"/>
      </xdr:nvSpPr>
      <xdr:spPr>
        <a:xfrm>
          <a:off x="4914900" y="1403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82</xdr:row>
      <xdr:rowOff>0</xdr:rowOff>
    </xdr:from>
    <xdr:to>
      <xdr:col>24</xdr:col>
      <xdr:colOff>114300</xdr:colOff>
      <xdr:row>82</xdr:row>
      <xdr:rowOff>0</xdr:rowOff>
    </xdr:to>
    <xdr:cxnSp macro="">
      <xdr:nvCxnSpPr>
        <xdr:cNvPr id="372" name="直線コネクタ 371"/>
        <xdr:cNvCxnSpPr/>
      </xdr:nvCxnSpPr>
      <xdr:spPr>
        <a:xfrm>
          <a:off x="4737100" y="1405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60977</xdr:rowOff>
    </xdr:from>
    <xdr:ext cx="762000" cy="259045"/>
    <xdr:sp macro="" textlink="">
      <xdr:nvSpPr>
        <xdr:cNvPr id="373" name="公債費最大値テキスト"/>
        <xdr:cNvSpPr txBox="1"/>
      </xdr:nvSpPr>
      <xdr:spPr>
        <a:xfrm>
          <a:off x="4914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146050</xdr:rowOff>
    </xdr:from>
    <xdr:to>
      <xdr:col>24</xdr:col>
      <xdr:colOff>114300</xdr:colOff>
      <xdr:row>73</xdr:row>
      <xdr:rowOff>146050</xdr:rowOff>
    </xdr:to>
    <xdr:cxnSp macro="">
      <xdr:nvCxnSpPr>
        <xdr:cNvPr id="374" name="直線コネクタ 373"/>
        <xdr:cNvCxnSpPr/>
      </xdr:nvCxnSpPr>
      <xdr:spPr>
        <a:xfrm>
          <a:off x="4737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88900</xdr:rowOff>
    </xdr:from>
    <xdr:to>
      <xdr:col>24</xdr:col>
      <xdr:colOff>25400</xdr:colOff>
      <xdr:row>79</xdr:row>
      <xdr:rowOff>95250</xdr:rowOff>
    </xdr:to>
    <xdr:cxnSp macro="">
      <xdr:nvCxnSpPr>
        <xdr:cNvPr id="375" name="直線コネクタ 374"/>
        <xdr:cNvCxnSpPr/>
      </xdr:nvCxnSpPr>
      <xdr:spPr>
        <a:xfrm>
          <a:off x="3987800" y="13462000"/>
          <a:ext cx="8382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105427</xdr:rowOff>
    </xdr:from>
    <xdr:ext cx="762000" cy="259045"/>
    <xdr:sp macro="" textlink="">
      <xdr:nvSpPr>
        <xdr:cNvPr id="376" name="公債費平均値テキスト"/>
        <xdr:cNvSpPr txBox="1"/>
      </xdr:nvSpPr>
      <xdr:spPr>
        <a:xfrm>
          <a:off x="4914900" y="13307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88900</xdr:rowOff>
    </xdr:from>
    <xdr:to>
      <xdr:col>24</xdr:col>
      <xdr:colOff>76200</xdr:colOff>
      <xdr:row>79</xdr:row>
      <xdr:rowOff>19050</xdr:rowOff>
    </xdr:to>
    <xdr:sp macro="" textlink="">
      <xdr:nvSpPr>
        <xdr:cNvPr id="377" name="フローチャート: 判断 376"/>
        <xdr:cNvSpPr/>
      </xdr:nvSpPr>
      <xdr:spPr>
        <a:xfrm>
          <a:off x="4775200" y="1346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88900</xdr:rowOff>
    </xdr:from>
    <xdr:to>
      <xdr:col>19</xdr:col>
      <xdr:colOff>187325</xdr:colOff>
      <xdr:row>78</xdr:row>
      <xdr:rowOff>114300</xdr:rowOff>
    </xdr:to>
    <xdr:cxnSp macro="">
      <xdr:nvCxnSpPr>
        <xdr:cNvPr id="378" name="直線コネクタ 377"/>
        <xdr:cNvCxnSpPr/>
      </xdr:nvCxnSpPr>
      <xdr:spPr>
        <a:xfrm flipV="1">
          <a:off x="3098800" y="13462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38100</xdr:rowOff>
    </xdr:from>
    <xdr:to>
      <xdr:col>20</xdr:col>
      <xdr:colOff>38100</xdr:colOff>
      <xdr:row>78</xdr:row>
      <xdr:rowOff>139700</xdr:rowOff>
    </xdr:to>
    <xdr:sp macro="" textlink="">
      <xdr:nvSpPr>
        <xdr:cNvPr id="379" name="フローチャート: 判断 378"/>
        <xdr:cNvSpPr/>
      </xdr:nvSpPr>
      <xdr:spPr>
        <a:xfrm>
          <a:off x="3937000" y="1341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149877</xdr:rowOff>
    </xdr:from>
    <xdr:ext cx="736600" cy="259045"/>
    <xdr:sp macro="" textlink="">
      <xdr:nvSpPr>
        <xdr:cNvPr id="380" name="テキスト ボックス 379"/>
        <xdr:cNvSpPr txBox="1"/>
      </xdr:nvSpPr>
      <xdr:spPr>
        <a:xfrm>
          <a:off x="3606800" y="13180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25400</xdr:rowOff>
    </xdr:from>
    <xdr:to>
      <xdr:col>15</xdr:col>
      <xdr:colOff>98425</xdr:colOff>
      <xdr:row>78</xdr:row>
      <xdr:rowOff>114300</xdr:rowOff>
    </xdr:to>
    <xdr:cxnSp macro="">
      <xdr:nvCxnSpPr>
        <xdr:cNvPr id="381" name="直線コネクタ 380"/>
        <xdr:cNvCxnSpPr/>
      </xdr:nvCxnSpPr>
      <xdr:spPr>
        <a:xfrm>
          <a:off x="2209800" y="133985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82550</xdr:rowOff>
    </xdr:from>
    <xdr:to>
      <xdr:col>15</xdr:col>
      <xdr:colOff>149225</xdr:colOff>
      <xdr:row>78</xdr:row>
      <xdr:rowOff>12700</xdr:rowOff>
    </xdr:to>
    <xdr:sp macro="" textlink="">
      <xdr:nvSpPr>
        <xdr:cNvPr id="382" name="フローチャート: 判断 381"/>
        <xdr:cNvSpPr/>
      </xdr:nvSpPr>
      <xdr:spPr>
        <a:xfrm>
          <a:off x="3048000" y="1328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22877</xdr:rowOff>
    </xdr:from>
    <xdr:ext cx="762000" cy="259045"/>
    <xdr:sp macro="" textlink="">
      <xdr:nvSpPr>
        <xdr:cNvPr id="383" name="テキスト ボックス 382"/>
        <xdr:cNvSpPr txBox="1"/>
      </xdr:nvSpPr>
      <xdr:spPr>
        <a:xfrm>
          <a:off x="2717800" y="1305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158750</xdr:rowOff>
    </xdr:from>
    <xdr:to>
      <xdr:col>11</xdr:col>
      <xdr:colOff>9525</xdr:colOff>
      <xdr:row>78</xdr:row>
      <xdr:rowOff>25400</xdr:rowOff>
    </xdr:to>
    <xdr:cxnSp macro="">
      <xdr:nvCxnSpPr>
        <xdr:cNvPr id="384" name="直線コネクタ 383"/>
        <xdr:cNvCxnSpPr/>
      </xdr:nvCxnSpPr>
      <xdr:spPr>
        <a:xfrm>
          <a:off x="1320800" y="133604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69850</xdr:rowOff>
    </xdr:from>
    <xdr:to>
      <xdr:col>11</xdr:col>
      <xdr:colOff>60325</xdr:colOff>
      <xdr:row>78</xdr:row>
      <xdr:rowOff>0</xdr:rowOff>
    </xdr:to>
    <xdr:sp macro="" textlink="">
      <xdr:nvSpPr>
        <xdr:cNvPr id="385" name="フローチャート: 判断 384"/>
        <xdr:cNvSpPr/>
      </xdr:nvSpPr>
      <xdr:spPr>
        <a:xfrm>
          <a:off x="2159000" y="1327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10177</xdr:rowOff>
    </xdr:from>
    <xdr:ext cx="762000" cy="259045"/>
    <xdr:sp macro="" textlink="">
      <xdr:nvSpPr>
        <xdr:cNvPr id="386" name="テキスト ボックス 385"/>
        <xdr:cNvSpPr txBox="1"/>
      </xdr:nvSpPr>
      <xdr:spPr>
        <a:xfrm>
          <a:off x="1828800" y="1304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7" name="フローチャート: 判断 386"/>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130827</xdr:rowOff>
    </xdr:from>
    <xdr:ext cx="762000" cy="259045"/>
    <xdr:sp macro="" textlink="">
      <xdr:nvSpPr>
        <xdr:cNvPr id="388" name="テキスト ボックス 387"/>
        <xdr:cNvSpPr txBox="1"/>
      </xdr:nvSpPr>
      <xdr:spPr>
        <a:xfrm>
          <a:off x="939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44450</xdr:rowOff>
    </xdr:from>
    <xdr:to>
      <xdr:col>24</xdr:col>
      <xdr:colOff>76200</xdr:colOff>
      <xdr:row>79</xdr:row>
      <xdr:rowOff>146050</xdr:rowOff>
    </xdr:to>
    <xdr:sp macro="" textlink="">
      <xdr:nvSpPr>
        <xdr:cNvPr id="394" name="楕円 393"/>
        <xdr:cNvSpPr/>
      </xdr:nvSpPr>
      <xdr:spPr>
        <a:xfrm>
          <a:off x="4775200" y="13589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16527</xdr:rowOff>
    </xdr:from>
    <xdr:ext cx="762000" cy="259045"/>
    <xdr:sp macro="" textlink="">
      <xdr:nvSpPr>
        <xdr:cNvPr id="395" name="公債費該当値テキスト"/>
        <xdr:cNvSpPr txBox="1"/>
      </xdr:nvSpPr>
      <xdr:spPr>
        <a:xfrm>
          <a:off x="4914900" y="1356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38100</xdr:rowOff>
    </xdr:from>
    <xdr:to>
      <xdr:col>20</xdr:col>
      <xdr:colOff>38100</xdr:colOff>
      <xdr:row>78</xdr:row>
      <xdr:rowOff>139700</xdr:rowOff>
    </xdr:to>
    <xdr:sp macro="" textlink="">
      <xdr:nvSpPr>
        <xdr:cNvPr id="396" name="楕円 395"/>
        <xdr:cNvSpPr/>
      </xdr:nvSpPr>
      <xdr:spPr>
        <a:xfrm>
          <a:off x="3937000" y="1341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124477</xdr:rowOff>
    </xdr:from>
    <xdr:ext cx="736600" cy="259045"/>
    <xdr:sp macro="" textlink="">
      <xdr:nvSpPr>
        <xdr:cNvPr id="397" name="テキスト ボックス 396"/>
        <xdr:cNvSpPr txBox="1"/>
      </xdr:nvSpPr>
      <xdr:spPr>
        <a:xfrm>
          <a:off x="3606800" y="1349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63500</xdr:rowOff>
    </xdr:from>
    <xdr:to>
      <xdr:col>15</xdr:col>
      <xdr:colOff>149225</xdr:colOff>
      <xdr:row>78</xdr:row>
      <xdr:rowOff>165100</xdr:rowOff>
    </xdr:to>
    <xdr:sp macro="" textlink="">
      <xdr:nvSpPr>
        <xdr:cNvPr id="398" name="楕円 397"/>
        <xdr:cNvSpPr/>
      </xdr:nvSpPr>
      <xdr:spPr>
        <a:xfrm>
          <a:off x="3048000" y="1343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149877</xdr:rowOff>
    </xdr:from>
    <xdr:ext cx="762000" cy="259045"/>
    <xdr:sp macro="" textlink="">
      <xdr:nvSpPr>
        <xdr:cNvPr id="399" name="テキスト ボックス 398"/>
        <xdr:cNvSpPr txBox="1"/>
      </xdr:nvSpPr>
      <xdr:spPr>
        <a:xfrm>
          <a:off x="2717800" y="1352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146050</xdr:rowOff>
    </xdr:from>
    <xdr:to>
      <xdr:col>11</xdr:col>
      <xdr:colOff>60325</xdr:colOff>
      <xdr:row>78</xdr:row>
      <xdr:rowOff>76200</xdr:rowOff>
    </xdr:to>
    <xdr:sp macro="" textlink="">
      <xdr:nvSpPr>
        <xdr:cNvPr id="400" name="楕円 399"/>
        <xdr:cNvSpPr/>
      </xdr:nvSpPr>
      <xdr:spPr>
        <a:xfrm>
          <a:off x="2159000" y="1334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60977</xdr:rowOff>
    </xdr:from>
    <xdr:ext cx="762000" cy="259045"/>
    <xdr:sp macro="" textlink="">
      <xdr:nvSpPr>
        <xdr:cNvPr id="401" name="テキスト ボックス 400"/>
        <xdr:cNvSpPr txBox="1"/>
      </xdr:nvSpPr>
      <xdr:spPr>
        <a:xfrm>
          <a:off x="1828800" y="1343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107950</xdr:rowOff>
    </xdr:from>
    <xdr:to>
      <xdr:col>6</xdr:col>
      <xdr:colOff>171450</xdr:colOff>
      <xdr:row>78</xdr:row>
      <xdr:rowOff>38100</xdr:rowOff>
    </xdr:to>
    <xdr:sp macro="" textlink="">
      <xdr:nvSpPr>
        <xdr:cNvPr id="402" name="楕円 401"/>
        <xdr:cNvSpPr/>
      </xdr:nvSpPr>
      <xdr:spPr>
        <a:xfrm>
          <a:off x="1270000" y="1330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22877</xdr:rowOff>
    </xdr:from>
    <xdr:ext cx="762000" cy="259045"/>
    <xdr:sp macro="" textlink="">
      <xdr:nvSpPr>
        <xdr:cNvPr id="403" name="テキスト ボックス 402"/>
        <xdr:cNvSpPr txBox="1"/>
      </xdr:nvSpPr>
      <xdr:spPr>
        <a:xfrm>
          <a:off x="939800" y="1339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物件費などの比率上昇に伴い、前年度から</a:t>
          </a:r>
          <a:r>
            <a:rPr kumimoji="1" lang="en-US" altLang="ja-JP" sz="1200">
              <a:latin typeface="ＭＳ Ｐゴシック" panose="020B0600070205080204" pitchFamily="50" charset="-128"/>
              <a:ea typeface="ＭＳ Ｐゴシック" panose="020B0600070205080204" pitchFamily="50" charset="-128"/>
            </a:rPr>
            <a:t>2.0</a:t>
          </a:r>
          <a:r>
            <a:rPr kumimoji="1" lang="ja-JP" altLang="en-US" sz="1200">
              <a:latin typeface="ＭＳ Ｐゴシック" panose="020B0600070205080204" pitchFamily="50" charset="-128"/>
              <a:ea typeface="ＭＳ Ｐゴシック" panose="020B0600070205080204" pitchFamily="50" charset="-128"/>
            </a:rPr>
            <a:t>ポイント増加した。公営企業に対する繰出により、依然として類似団体平均を上回っている。</a:t>
          </a:r>
        </a:p>
        <a:p>
          <a:r>
            <a:rPr kumimoji="1" lang="ja-JP" altLang="en-US" sz="1200">
              <a:latin typeface="ＭＳ Ｐゴシック" panose="020B0600070205080204" pitchFamily="50" charset="-128"/>
              <a:ea typeface="ＭＳ Ｐゴシック" panose="020B0600070205080204" pitchFamily="50" charset="-128"/>
            </a:rPr>
            <a:t>　今後の対策として、病院事業については、事業全体の経営の効率化・健全化の取り組みについて、経営状況等のヒアリングを実施するなどのチェック体制を継続して実施していく。下水道事業については、「経営総合戦略」の見直したことにより、実施事業等が着実に進展するよう、経営状況等のヒアリングを実施するなどのチェック体制の強化を図っていく。</a:t>
          </a:r>
        </a:p>
      </xdr:txBody>
    </xdr:sp>
    <xdr:clientData/>
  </xdr:twoCellAnchor>
  <xdr:oneCellAnchor>
    <xdr:from>
      <xdr:col>62</xdr:col>
      <xdr:colOff>6350</xdr:colOff>
      <xdr:row>69</xdr:row>
      <xdr:rowOff>107950</xdr:rowOff>
    </xdr:from>
    <xdr:ext cx="298543" cy="225703"/>
    <xdr:sp macro="" textlink="">
      <xdr:nvSpPr>
        <xdr:cNvPr id="415" name="テキスト ボックス 414"/>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8" name="直線コネクタ 417"/>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19" name="テキスト ボックス 418"/>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20" name="直線コネクタ 419"/>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21" name="テキスト ボックス 420"/>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22" name="直線コネクタ 421"/>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23" name="テキスト ボックス 422"/>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4" name="直線コネクタ 423"/>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25" name="テキスト ボックス 424"/>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6" name="直線コネクタ 425"/>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27" name="テキスト ボックス 426"/>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8" name="直線コネクタ 42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9" name="テキスト ボックス 42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3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146050</xdr:rowOff>
    </xdr:from>
    <xdr:to>
      <xdr:col>82</xdr:col>
      <xdr:colOff>107950</xdr:colOff>
      <xdr:row>82</xdr:row>
      <xdr:rowOff>63500</xdr:rowOff>
    </xdr:to>
    <xdr:cxnSp macro="">
      <xdr:nvCxnSpPr>
        <xdr:cNvPr id="431" name="直線コネクタ 430"/>
        <xdr:cNvCxnSpPr/>
      </xdr:nvCxnSpPr>
      <xdr:spPr>
        <a:xfrm flipV="1">
          <a:off x="16510000" y="12661900"/>
          <a:ext cx="0" cy="1460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82</xdr:row>
      <xdr:rowOff>35577</xdr:rowOff>
    </xdr:from>
    <xdr:ext cx="762000" cy="259045"/>
    <xdr:sp macro="" textlink="">
      <xdr:nvSpPr>
        <xdr:cNvPr id="432" name="公債費以外最小値テキスト"/>
        <xdr:cNvSpPr txBox="1"/>
      </xdr:nvSpPr>
      <xdr:spPr>
        <a:xfrm>
          <a:off x="16598900" y="1409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82</xdr:row>
      <xdr:rowOff>63500</xdr:rowOff>
    </xdr:from>
    <xdr:to>
      <xdr:col>82</xdr:col>
      <xdr:colOff>196850</xdr:colOff>
      <xdr:row>82</xdr:row>
      <xdr:rowOff>63500</xdr:rowOff>
    </xdr:to>
    <xdr:cxnSp macro="">
      <xdr:nvCxnSpPr>
        <xdr:cNvPr id="433" name="直線コネクタ 432"/>
        <xdr:cNvCxnSpPr/>
      </xdr:nvCxnSpPr>
      <xdr:spPr>
        <a:xfrm>
          <a:off x="16421100" y="1412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60977</xdr:rowOff>
    </xdr:from>
    <xdr:ext cx="762000" cy="259045"/>
    <xdr:sp macro="" textlink="">
      <xdr:nvSpPr>
        <xdr:cNvPr id="434" name="公債費以外最大値テキスト"/>
        <xdr:cNvSpPr txBox="1"/>
      </xdr:nvSpPr>
      <xdr:spPr>
        <a:xfrm>
          <a:off x="16598900" y="1240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146050</xdr:rowOff>
    </xdr:from>
    <xdr:to>
      <xdr:col>82</xdr:col>
      <xdr:colOff>196850</xdr:colOff>
      <xdr:row>73</xdr:row>
      <xdr:rowOff>146050</xdr:rowOff>
    </xdr:to>
    <xdr:cxnSp macro="">
      <xdr:nvCxnSpPr>
        <xdr:cNvPr id="435" name="直線コネクタ 434"/>
        <xdr:cNvCxnSpPr/>
      </xdr:nvCxnSpPr>
      <xdr:spPr>
        <a:xfrm>
          <a:off x="16421100" y="12661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152400</xdr:rowOff>
    </xdr:from>
    <xdr:to>
      <xdr:col>82</xdr:col>
      <xdr:colOff>107950</xdr:colOff>
      <xdr:row>82</xdr:row>
      <xdr:rowOff>63500</xdr:rowOff>
    </xdr:to>
    <xdr:cxnSp macro="">
      <xdr:nvCxnSpPr>
        <xdr:cNvPr id="436" name="直線コネクタ 435"/>
        <xdr:cNvCxnSpPr/>
      </xdr:nvCxnSpPr>
      <xdr:spPr>
        <a:xfrm>
          <a:off x="15671800" y="13868400"/>
          <a:ext cx="8382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22877</xdr:rowOff>
    </xdr:from>
    <xdr:ext cx="762000" cy="259045"/>
    <xdr:sp macro="" textlink="">
      <xdr:nvSpPr>
        <xdr:cNvPr id="437" name="公債費以外平均値テキスト"/>
        <xdr:cNvSpPr txBox="1"/>
      </xdr:nvSpPr>
      <xdr:spPr>
        <a:xfrm>
          <a:off x="16598900" y="13395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6350</xdr:rowOff>
    </xdr:from>
    <xdr:to>
      <xdr:col>82</xdr:col>
      <xdr:colOff>158750</xdr:colOff>
      <xdr:row>79</xdr:row>
      <xdr:rowOff>107950</xdr:rowOff>
    </xdr:to>
    <xdr:sp macro="" textlink="">
      <xdr:nvSpPr>
        <xdr:cNvPr id="438" name="フローチャート: 判断 437"/>
        <xdr:cNvSpPr/>
      </xdr:nvSpPr>
      <xdr:spPr>
        <a:xfrm>
          <a:off x="16459200" y="13550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152400</xdr:rowOff>
    </xdr:from>
    <xdr:to>
      <xdr:col>78</xdr:col>
      <xdr:colOff>69850</xdr:colOff>
      <xdr:row>81</xdr:row>
      <xdr:rowOff>44450</xdr:rowOff>
    </xdr:to>
    <xdr:cxnSp macro="">
      <xdr:nvCxnSpPr>
        <xdr:cNvPr id="439" name="直線コネクタ 438"/>
        <xdr:cNvCxnSpPr/>
      </xdr:nvCxnSpPr>
      <xdr:spPr>
        <a:xfrm flipV="1">
          <a:off x="14782800" y="138684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50800</xdr:rowOff>
    </xdr:from>
    <xdr:to>
      <xdr:col>78</xdr:col>
      <xdr:colOff>120650</xdr:colOff>
      <xdr:row>78</xdr:row>
      <xdr:rowOff>152400</xdr:rowOff>
    </xdr:to>
    <xdr:sp macro="" textlink="">
      <xdr:nvSpPr>
        <xdr:cNvPr id="440" name="フローチャート: 判断 439"/>
        <xdr:cNvSpPr/>
      </xdr:nvSpPr>
      <xdr:spPr>
        <a:xfrm>
          <a:off x="15621000" y="1342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162577</xdr:rowOff>
    </xdr:from>
    <xdr:ext cx="736600" cy="259045"/>
    <xdr:sp macro="" textlink="">
      <xdr:nvSpPr>
        <xdr:cNvPr id="441" name="テキスト ボックス 440"/>
        <xdr:cNvSpPr txBox="1"/>
      </xdr:nvSpPr>
      <xdr:spPr>
        <a:xfrm>
          <a:off x="15290800" y="13192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81</xdr:row>
      <xdr:rowOff>44450</xdr:rowOff>
    </xdr:from>
    <xdr:to>
      <xdr:col>73</xdr:col>
      <xdr:colOff>180975</xdr:colOff>
      <xdr:row>81</xdr:row>
      <xdr:rowOff>82550</xdr:rowOff>
    </xdr:to>
    <xdr:cxnSp macro="">
      <xdr:nvCxnSpPr>
        <xdr:cNvPr id="442" name="直線コネクタ 441"/>
        <xdr:cNvCxnSpPr/>
      </xdr:nvCxnSpPr>
      <xdr:spPr>
        <a:xfrm flipV="1">
          <a:off x="13893800" y="139319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80</xdr:row>
      <xdr:rowOff>101600</xdr:rowOff>
    </xdr:from>
    <xdr:to>
      <xdr:col>74</xdr:col>
      <xdr:colOff>31750</xdr:colOff>
      <xdr:row>81</xdr:row>
      <xdr:rowOff>31750</xdr:rowOff>
    </xdr:to>
    <xdr:sp macro="" textlink="">
      <xdr:nvSpPr>
        <xdr:cNvPr id="443" name="フローチャート: 判断 442"/>
        <xdr:cNvSpPr/>
      </xdr:nvSpPr>
      <xdr:spPr>
        <a:xfrm>
          <a:off x="14732000" y="1381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41927</xdr:rowOff>
    </xdr:from>
    <xdr:ext cx="762000" cy="259045"/>
    <xdr:sp macro="" textlink="">
      <xdr:nvSpPr>
        <xdr:cNvPr id="444" name="テキスト ボックス 443"/>
        <xdr:cNvSpPr txBox="1"/>
      </xdr:nvSpPr>
      <xdr:spPr>
        <a:xfrm>
          <a:off x="14401800" y="1358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120650</xdr:rowOff>
    </xdr:from>
    <xdr:to>
      <xdr:col>69</xdr:col>
      <xdr:colOff>92075</xdr:colOff>
      <xdr:row>81</xdr:row>
      <xdr:rowOff>82550</xdr:rowOff>
    </xdr:to>
    <xdr:cxnSp macro="">
      <xdr:nvCxnSpPr>
        <xdr:cNvPr id="445" name="直線コネクタ 444"/>
        <xdr:cNvCxnSpPr/>
      </xdr:nvCxnSpPr>
      <xdr:spPr>
        <a:xfrm>
          <a:off x="13004800" y="136652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80</xdr:row>
      <xdr:rowOff>114300</xdr:rowOff>
    </xdr:from>
    <xdr:to>
      <xdr:col>69</xdr:col>
      <xdr:colOff>142875</xdr:colOff>
      <xdr:row>81</xdr:row>
      <xdr:rowOff>44450</xdr:rowOff>
    </xdr:to>
    <xdr:sp macro="" textlink="">
      <xdr:nvSpPr>
        <xdr:cNvPr id="446" name="フローチャート: 判断 445"/>
        <xdr:cNvSpPr/>
      </xdr:nvSpPr>
      <xdr:spPr>
        <a:xfrm>
          <a:off x="13843000" y="1383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54627</xdr:rowOff>
    </xdr:from>
    <xdr:ext cx="762000" cy="259045"/>
    <xdr:sp macro="" textlink="">
      <xdr:nvSpPr>
        <xdr:cNvPr id="447" name="テキスト ボックス 446"/>
        <xdr:cNvSpPr txBox="1"/>
      </xdr:nvSpPr>
      <xdr:spPr>
        <a:xfrm>
          <a:off x="13512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19050</xdr:rowOff>
    </xdr:from>
    <xdr:to>
      <xdr:col>65</xdr:col>
      <xdr:colOff>53975</xdr:colOff>
      <xdr:row>79</xdr:row>
      <xdr:rowOff>120650</xdr:rowOff>
    </xdr:to>
    <xdr:sp macro="" textlink="">
      <xdr:nvSpPr>
        <xdr:cNvPr id="448" name="フローチャート: 判断 447"/>
        <xdr:cNvSpPr/>
      </xdr:nvSpPr>
      <xdr:spPr>
        <a:xfrm>
          <a:off x="12954000" y="1356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130827</xdr:rowOff>
    </xdr:from>
    <xdr:ext cx="762000" cy="259045"/>
    <xdr:sp macro="" textlink="">
      <xdr:nvSpPr>
        <xdr:cNvPr id="449" name="テキスト ボックス 448"/>
        <xdr:cNvSpPr txBox="1"/>
      </xdr:nvSpPr>
      <xdr:spPr>
        <a:xfrm>
          <a:off x="12623800" y="1333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50" name="テキスト ボックス 44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51" name="テキスト ボックス 45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2" name="テキスト ボックス 45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3" name="テキスト ボックス 45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4" name="テキスト ボックス 45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82</xdr:row>
      <xdr:rowOff>12700</xdr:rowOff>
    </xdr:from>
    <xdr:to>
      <xdr:col>82</xdr:col>
      <xdr:colOff>158750</xdr:colOff>
      <xdr:row>82</xdr:row>
      <xdr:rowOff>114300</xdr:rowOff>
    </xdr:to>
    <xdr:sp macro="" textlink="">
      <xdr:nvSpPr>
        <xdr:cNvPr id="455" name="楕円 454"/>
        <xdr:cNvSpPr/>
      </xdr:nvSpPr>
      <xdr:spPr>
        <a:xfrm>
          <a:off x="16459200" y="14071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81</xdr:row>
      <xdr:rowOff>92727</xdr:rowOff>
    </xdr:from>
    <xdr:ext cx="762000" cy="259045"/>
    <xdr:sp macro="" textlink="">
      <xdr:nvSpPr>
        <xdr:cNvPr id="456" name="公債費以外該当値テキスト"/>
        <xdr:cNvSpPr txBox="1"/>
      </xdr:nvSpPr>
      <xdr:spPr>
        <a:xfrm>
          <a:off x="16598900" y="1398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80</xdr:row>
      <xdr:rowOff>101600</xdr:rowOff>
    </xdr:from>
    <xdr:to>
      <xdr:col>78</xdr:col>
      <xdr:colOff>120650</xdr:colOff>
      <xdr:row>81</xdr:row>
      <xdr:rowOff>31750</xdr:rowOff>
    </xdr:to>
    <xdr:sp macro="" textlink="">
      <xdr:nvSpPr>
        <xdr:cNvPr id="457" name="楕円 456"/>
        <xdr:cNvSpPr/>
      </xdr:nvSpPr>
      <xdr:spPr>
        <a:xfrm>
          <a:off x="15621000" y="1381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81</xdr:row>
      <xdr:rowOff>16527</xdr:rowOff>
    </xdr:from>
    <xdr:ext cx="736600" cy="259045"/>
    <xdr:sp macro="" textlink="">
      <xdr:nvSpPr>
        <xdr:cNvPr id="458" name="テキスト ボックス 457"/>
        <xdr:cNvSpPr txBox="1"/>
      </xdr:nvSpPr>
      <xdr:spPr>
        <a:xfrm>
          <a:off x="15290800" y="13903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165100</xdr:rowOff>
    </xdr:from>
    <xdr:to>
      <xdr:col>74</xdr:col>
      <xdr:colOff>31750</xdr:colOff>
      <xdr:row>81</xdr:row>
      <xdr:rowOff>95250</xdr:rowOff>
    </xdr:to>
    <xdr:sp macro="" textlink="">
      <xdr:nvSpPr>
        <xdr:cNvPr id="459" name="楕円 458"/>
        <xdr:cNvSpPr/>
      </xdr:nvSpPr>
      <xdr:spPr>
        <a:xfrm>
          <a:off x="1473200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81</xdr:row>
      <xdr:rowOff>80027</xdr:rowOff>
    </xdr:from>
    <xdr:ext cx="762000" cy="259045"/>
    <xdr:sp macro="" textlink="">
      <xdr:nvSpPr>
        <xdr:cNvPr id="460" name="テキスト ボックス 45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81</xdr:row>
      <xdr:rowOff>31750</xdr:rowOff>
    </xdr:from>
    <xdr:to>
      <xdr:col>69</xdr:col>
      <xdr:colOff>142875</xdr:colOff>
      <xdr:row>81</xdr:row>
      <xdr:rowOff>133350</xdr:rowOff>
    </xdr:to>
    <xdr:sp macro="" textlink="">
      <xdr:nvSpPr>
        <xdr:cNvPr id="461" name="楕円 460"/>
        <xdr:cNvSpPr/>
      </xdr:nvSpPr>
      <xdr:spPr>
        <a:xfrm>
          <a:off x="13843000" y="1391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81</xdr:row>
      <xdr:rowOff>118127</xdr:rowOff>
    </xdr:from>
    <xdr:ext cx="762000" cy="259045"/>
    <xdr:sp macro="" textlink="">
      <xdr:nvSpPr>
        <xdr:cNvPr id="462" name="テキスト ボックス 461"/>
        <xdr:cNvSpPr txBox="1"/>
      </xdr:nvSpPr>
      <xdr:spPr>
        <a:xfrm>
          <a:off x="135128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69850</xdr:rowOff>
    </xdr:from>
    <xdr:to>
      <xdr:col>65</xdr:col>
      <xdr:colOff>53975</xdr:colOff>
      <xdr:row>80</xdr:row>
      <xdr:rowOff>0</xdr:rowOff>
    </xdr:to>
    <xdr:sp macro="" textlink="">
      <xdr:nvSpPr>
        <xdr:cNvPr id="463" name="楕円 462"/>
        <xdr:cNvSpPr/>
      </xdr:nvSpPr>
      <xdr:spPr>
        <a:xfrm>
          <a:off x="12954000" y="1361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156227</xdr:rowOff>
    </xdr:from>
    <xdr:ext cx="762000" cy="259045"/>
    <xdr:sp macro="" textlink="">
      <xdr:nvSpPr>
        <xdr:cNvPr id="464" name="テキスト ボックス 463"/>
        <xdr:cNvSpPr txBox="1"/>
      </xdr:nvSpPr>
      <xdr:spPr>
        <a:xfrm>
          <a:off x="126238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23422</xdr:rowOff>
    </xdr:from>
    <xdr:to>
      <xdr:col>29</xdr:col>
      <xdr:colOff>127000</xdr:colOff>
      <xdr:row>20</xdr:row>
      <xdr:rowOff>16564</xdr:rowOff>
    </xdr:to>
    <xdr:cxnSp macro="">
      <xdr:nvCxnSpPr>
        <xdr:cNvPr id="47" name="直線コネクタ 46"/>
        <xdr:cNvCxnSpPr/>
      </xdr:nvCxnSpPr>
      <xdr:spPr bwMode="auto">
        <a:xfrm flipV="1">
          <a:off x="5651500" y="2128447"/>
          <a:ext cx="0" cy="136474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160091</xdr:rowOff>
    </xdr:from>
    <xdr:ext cx="762000" cy="259045"/>
    <xdr:sp macro="" textlink="">
      <xdr:nvSpPr>
        <xdr:cNvPr id="48" name="人口1人当たり決算額の推移最小値テキスト130"/>
        <xdr:cNvSpPr txBox="1"/>
      </xdr:nvSpPr>
      <xdr:spPr>
        <a:xfrm>
          <a:off x="5740400" y="34652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16564</xdr:rowOff>
    </xdr:from>
    <xdr:to>
      <xdr:col>30</xdr:col>
      <xdr:colOff>25400</xdr:colOff>
      <xdr:row>20</xdr:row>
      <xdr:rowOff>16564</xdr:rowOff>
    </xdr:to>
    <xdr:cxnSp macro="">
      <xdr:nvCxnSpPr>
        <xdr:cNvPr id="49" name="直線コネクタ 48"/>
        <xdr:cNvCxnSpPr/>
      </xdr:nvCxnSpPr>
      <xdr:spPr bwMode="auto">
        <a:xfrm>
          <a:off x="5562600" y="34931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109799</xdr:rowOff>
    </xdr:from>
    <xdr:ext cx="762000" cy="259045"/>
    <xdr:sp macro="" textlink="">
      <xdr:nvSpPr>
        <xdr:cNvPr id="50" name="人口1人当たり決算額の推移最大値テキスト130"/>
        <xdr:cNvSpPr txBox="1"/>
      </xdr:nvSpPr>
      <xdr:spPr>
        <a:xfrm>
          <a:off x="5740400" y="1871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23422</xdr:rowOff>
    </xdr:from>
    <xdr:to>
      <xdr:col>30</xdr:col>
      <xdr:colOff>25400</xdr:colOff>
      <xdr:row>12</xdr:row>
      <xdr:rowOff>23422</xdr:rowOff>
    </xdr:to>
    <xdr:cxnSp macro="">
      <xdr:nvCxnSpPr>
        <xdr:cNvPr id="51" name="直線コネクタ 50"/>
        <xdr:cNvCxnSpPr/>
      </xdr:nvCxnSpPr>
      <xdr:spPr bwMode="auto">
        <a:xfrm>
          <a:off x="5562600" y="21284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12</xdr:row>
      <xdr:rowOff>170673</xdr:rowOff>
    </xdr:from>
    <xdr:to>
      <xdr:col>29</xdr:col>
      <xdr:colOff>127000</xdr:colOff>
      <xdr:row>13</xdr:row>
      <xdr:rowOff>28092</xdr:rowOff>
    </xdr:to>
    <xdr:cxnSp macro="">
      <xdr:nvCxnSpPr>
        <xdr:cNvPr id="52" name="直線コネクタ 51"/>
        <xdr:cNvCxnSpPr/>
      </xdr:nvCxnSpPr>
      <xdr:spPr bwMode="auto">
        <a:xfrm flipV="1">
          <a:off x="5003800" y="2275698"/>
          <a:ext cx="647700" cy="28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14</xdr:row>
      <xdr:rowOff>92277</xdr:rowOff>
    </xdr:from>
    <xdr:ext cx="762000" cy="259045"/>
    <xdr:sp macro="" textlink="">
      <xdr:nvSpPr>
        <xdr:cNvPr id="53" name="人口1人当たり決算額の推移平均値テキスト130"/>
        <xdr:cNvSpPr txBox="1"/>
      </xdr:nvSpPr>
      <xdr:spPr>
        <a:xfrm>
          <a:off x="5740400" y="25402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120200</xdr:rowOff>
    </xdr:from>
    <xdr:to>
      <xdr:col>29</xdr:col>
      <xdr:colOff>177800</xdr:colOff>
      <xdr:row>15</xdr:row>
      <xdr:rowOff>50350</xdr:rowOff>
    </xdr:to>
    <xdr:sp macro="" textlink="">
      <xdr:nvSpPr>
        <xdr:cNvPr id="54" name="フローチャート: 判断 53"/>
        <xdr:cNvSpPr/>
      </xdr:nvSpPr>
      <xdr:spPr bwMode="auto">
        <a:xfrm>
          <a:off x="5600700" y="256812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28092</xdr:rowOff>
    </xdr:from>
    <xdr:to>
      <xdr:col>26</xdr:col>
      <xdr:colOff>50800</xdr:colOff>
      <xdr:row>13</xdr:row>
      <xdr:rowOff>90500</xdr:rowOff>
    </xdr:to>
    <xdr:cxnSp macro="">
      <xdr:nvCxnSpPr>
        <xdr:cNvPr id="55" name="直線コネクタ 54"/>
        <xdr:cNvCxnSpPr/>
      </xdr:nvCxnSpPr>
      <xdr:spPr bwMode="auto">
        <a:xfrm flipV="1">
          <a:off x="4305300" y="2304567"/>
          <a:ext cx="698500" cy="624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14</xdr:row>
      <xdr:rowOff>149657</xdr:rowOff>
    </xdr:from>
    <xdr:to>
      <xdr:col>26</xdr:col>
      <xdr:colOff>101600</xdr:colOff>
      <xdr:row>15</xdr:row>
      <xdr:rowOff>79807</xdr:rowOff>
    </xdr:to>
    <xdr:sp macro="" textlink="">
      <xdr:nvSpPr>
        <xdr:cNvPr id="56" name="フローチャート: 判断 55"/>
        <xdr:cNvSpPr/>
      </xdr:nvSpPr>
      <xdr:spPr bwMode="auto">
        <a:xfrm>
          <a:off x="4953000" y="25975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64584</xdr:rowOff>
    </xdr:from>
    <xdr:ext cx="736600" cy="259045"/>
    <xdr:sp macro="" textlink="">
      <xdr:nvSpPr>
        <xdr:cNvPr id="57" name="テキスト ボックス 56"/>
        <xdr:cNvSpPr txBox="1"/>
      </xdr:nvSpPr>
      <xdr:spPr>
        <a:xfrm>
          <a:off x="4622800" y="26839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12</xdr:row>
      <xdr:rowOff>165416</xdr:rowOff>
    </xdr:from>
    <xdr:to>
      <xdr:col>22</xdr:col>
      <xdr:colOff>114300</xdr:colOff>
      <xdr:row>13</xdr:row>
      <xdr:rowOff>90500</xdr:rowOff>
    </xdr:to>
    <xdr:cxnSp macro="">
      <xdr:nvCxnSpPr>
        <xdr:cNvPr id="58" name="直線コネクタ 57"/>
        <xdr:cNvCxnSpPr/>
      </xdr:nvCxnSpPr>
      <xdr:spPr bwMode="auto">
        <a:xfrm>
          <a:off x="3606800" y="2270441"/>
          <a:ext cx="698500" cy="965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61809</xdr:rowOff>
    </xdr:from>
    <xdr:to>
      <xdr:col>22</xdr:col>
      <xdr:colOff>165100</xdr:colOff>
      <xdr:row>15</xdr:row>
      <xdr:rowOff>163409</xdr:rowOff>
    </xdr:to>
    <xdr:sp macro="" textlink="">
      <xdr:nvSpPr>
        <xdr:cNvPr id="59" name="フローチャート: 判断 58"/>
        <xdr:cNvSpPr/>
      </xdr:nvSpPr>
      <xdr:spPr bwMode="auto">
        <a:xfrm>
          <a:off x="4254500" y="268118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148186</xdr:rowOff>
    </xdr:from>
    <xdr:ext cx="762000" cy="259045"/>
    <xdr:sp macro="" textlink="">
      <xdr:nvSpPr>
        <xdr:cNvPr id="60" name="テキスト ボックス 59"/>
        <xdr:cNvSpPr txBox="1"/>
      </xdr:nvSpPr>
      <xdr:spPr>
        <a:xfrm>
          <a:off x="3924300" y="2767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12</xdr:row>
      <xdr:rowOff>165416</xdr:rowOff>
    </xdr:from>
    <xdr:to>
      <xdr:col>18</xdr:col>
      <xdr:colOff>177800</xdr:colOff>
      <xdr:row>13</xdr:row>
      <xdr:rowOff>116659</xdr:rowOff>
    </xdr:to>
    <xdr:cxnSp macro="">
      <xdr:nvCxnSpPr>
        <xdr:cNvPr id="61" name="直線コネクタ 60"/>
        <xdr:cNvCxnSpPr/>
      </xdr:nvCxnSpPr>
      <xdr:spPr bwMode="auto">
        <a:xfrm flipV="1">
          <a:off x="2908300" y="2270441"/>
          <a:ext cx="698500" cy="1226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36271</xdr:rowOff>
    </xdr:from>
    <xdr:to>
      <xdr:col>19</xdr:col>
      <xdr:colOff>38100</xdr:colOff>
      <xdr:row>16</xdr:row>
      <xdr:rowOff>137871</xdr:rowOff>
    </xdr:to>
    <xdr:sp macro="" textlink="">
      <xdr:nvSpPr>
        <xdr:cNvPr id="62" name="フローチャート: 判断 61"/>
        <xdr:cNvSpPr/>
      </xdr:nvSpPr>
      <xdr:spPr bwMode="auto">
        <a:xfrm>
          <a:off x="3556000" y="282709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122648</xdr:rowOff>
    </xdr:from>
    <xdr:ext cx="762000" cy="259045"/>
    <xdr:sp macro="" textlink="">
      <xdr:nvSpPr>
        <xdr:cNvPr id="63" name="テキスト ボックス 62"/>
        <xdr:cNvSpPr txBox="1"/>
      </xdr:nvSpPr>
      <xdr:spPr>
        <a:xfrm>
          <a:off x="3225800" y="2913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91723</xdr:rowOff>
    </xdr:from>
    <xdr:to>
      <xdr:col>15</xdr:col>
      <xdr:colOff>101600</xdr:colOff>
      <xdr:row>17</xdr:row>
      <xdr:rowOff>21873</xdr:rowOff>
    </xdr:to>
    <xdr:sp macro="" textlink="">
      <xdr:nvSpPr>
        <xdr:cNvPr id="64" name="フローチャート: 判断 63"/>
        <xdr:cNvSpPr/>
      </xdr:nvSpPr>
      <xdr:spPr bwMode="auto">
        <a:xfrm>
          <a:off x="2857500" y="2882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6650</xdr:rowOff>
    </xdr:from>
    <xdr:ext cx="762000" cy="259045"/>
    <xdr:sp macro="" textlink="">
      <xdr:nvSpPr>
        <xdr:cNvPr id="65" name="テキスト ボックス 64"/>
        <xdr:cNvSpPr txBox="1"/>
      </xdr:nvSpPr>
      <xdr:spPr>
        <a:xfrm>
          <a:off x="2527300" y="296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119873</xdr:rowOff>
    </xdr:from>
    <xdr:to>
      <xdr:col>29</xdr:col>
      <xdr:colOff>177800</xdr:colOff>
      <xdr:row>13</xdr:row>
      <xdr:rowOff>50023</xdr:rowOff>
    </xdr:to>
    <xdr:sp macro="" textlink="">
      <xdr:nvSpPr>
        <xdr:cNvPr id="71" name="楕円 70"/>
        <xdr:cNvSpPr/>
      </xdr:nvSpPr>
      <xdr:spPr bwMode="auto">
        <a:xfrm>
          <a:off x="5600700" y="222489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11</xdr:row>
      <xdr:rowOff>136400</xdr:rowOff>
    </xdr:from>
    <xdr:ext cx="762000" cy="259045"/>
    <xdr:sp macro="" textlink="">
      <xdr:nvSpPr>
        <xdr:cNvPr id="72" name="人口1人当たり決算額の推移該当値テキスト130"/>
        <xdr:cNvSpPr txBox="1"/>
      </xdr:nvSpPr>
      <xdr:spPr>
        <a:xfrm>
          <a:off x="5740400" y="20699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12</xdr:row>
      <xdr:rowOff>148742</xdr:rowOff>
    </xdr:from>
    <xdr:to>
      <xdr:col>26</xdr:col>
      <xdr:colOff>101600</xdr:colOff>
      <xdr:row>13</xdr:row>
      <xdr:rowOff>78892</xdr:rowOff>
    </xdr:to>
    <xdr:sp macro="" textlink="">
      <xdr:nvSpPr>
        <xdr:cNvPr id="73" name="楕円 72"/>
        <xdr:cNvSpPr/>
      </xdr:nvSpPr>
      <xdr:spPr bwMode="auto">
        <a:xfrm>
          <a:off x="4953000" y="22537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89069</xdr:rowOff>
    </xdr:from>
    <xdr:ext cx="736600" cy="259045"/>
    <xdr:sp macro="" textlink="">
      <xdr:nvSpPr>
        <xdr:cNvPr id="74" name="テキスト ボックス 73"/>
        <xdr:cNvSpPr txBox="1"/>
      </xdr:nvSpPr>
      <xdr:spPr>
        <a:xfrm>
          <a:off x="4622800" y="20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39700</xdr:rowOff>
    </xdr:from>
    <xdr:to>
      <xdr:col>22</xdr:col>
      <xdr:colOff>165100</xdr:colOff>
      <xdr:row>13</xdr:row>
      <xdr:rowOff>141300</xdr:rowOff>
    </xdr:to>
    <xdr:sp macro="" textlink="">
      <xdr:nvSpPr>
        <xdr:cNvPr id="75" name="楕円 74"/>
        <xdr:cNvSpPr/>
      </xdr:nvSpPr>
      <xdr:spPr bwMode="auto">
        <a:xfrm>
          <a:off x="4254500" y="23161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151477</xdr:rowOff>
    </xdr:from>
    <xdr:ext cx="762000" cy="259045"/>
    <xdr:sp macro="" textlink="">
      <xdr:nvSpPr>
        <xdr:cNvPr id="76" name="テキスト ボックス 75"/>
        <xdr:cNvSpPr txBox="1"/>
      </xdr:nvSpPr>
      <xdr:spPr>
        <a:xfrm>
          <a:off x="3924300" y="208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12</xdr:row>
      <xdr:rowOff>114616</xdr:rowOff>
    </xdr:from>
    <xdr:to>
      <xdr:col>19</xdr:col>
      <xdr:colOff>38100</xdr:colOff>
      <xdr:row>13</xdr:row>
      <xdr:rowOff>44766</xdr:rowOff>
    </xdr:to>
    <xdr:sp macro="" textlink="">
      <xdr:nvSpPr>
        <xdr:cNvPr id="77" name="楕円 76"/>
        <xdr:cNvSpPr/>
      </xdr:nvSpPr>
      <xdr:spPr bwMode="auto">
        <a:xfrm>
          <a:off x="3556000" y="22196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54943</xdr:rowOff>
    </xdr:from>
    <xdr:ext cx="762000" cy="259045"/>
    <xdr:sp macro="" textlink="">
      <xdr:nvSpPr>
        <xdr:cNvPr id="78" name="テキスト ボックス 77"/>
        <xdr:cNvSpPr txBox="1"/>
      </xdr:nvSpPr>
      <xdr:spPr>
        <a:xfrm>
          <a:off x="3225800" y="1988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65859</xdr:rowOff>
    </xdr:from>
    <xdr:to>
      <xdr:col>15</xdr:col>
      <xdr:colOff>101600</xdr:colOff>
      <xdr:row>13</xdr:row>
      <xdr:rowOff>167459</xdr:rowOff>
    </xdr:to>
    <xdr:sp macro="" textlink="">
      <xdr:nvSpPr>
        <xdr:cNvPr id="79" name="楕円 78"/>
        <xdr:cNvSpPr/>
      </xdr:nvSpPr>
      <xdr:spPr bwMode="auto">
        <a:xfrm>
          <a:off x="2857500" y="2342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12</xdr:row>
      <xdr:rowOff>6186</xdr:rowOff>
    </xdr:from>
    <xdr:ext cx="762000" cy="259045"/>
    <xdr:sp macro="" textlink="">
      <xdr:nvSpPr>
        <xdr:cNvPr id="80" name="テキスト ボックス 79"/>
        <xdr:cNvSpPr txBox="1"/>
      </xdr:nvSpPr>
      <xdr:spPr>
        <a:xfrm>
          <a:off x="2527300" y="2111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7" name="テキスト ボックス 96"/>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9" name="テキスト ボックス 98"/>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101" name="テキスト ボックス 100"/>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103" name="テキスト ボックス 102"/>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121011</xdr:rowOff>
    </xdr:from>
    <xdr:to>
      <xdr:col>29</xdr:col>
      <xdr:colOff>127000</xdr:colOff>
      <xdr:row>37</xdr:row>
      <xdr:rowOff>39904</xdr:rowOff>
    </xdr:to>
    <xdr:cxnSp macro="">
      <xdr:nvCxnSpPr>
        <xdr:cNvPr id="107" name="直線コネクタ 106"/>
        <xdr:cNvCxnSpPr/>
      </xdr:nvCxnSpPr>
      <xdr:spPr bwMode="auto">
        <a:xfrm flipV="1">
          <a:off x="5651500" y="6045561"/>
          <a:ext cx="0" cy="111904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11981</xdr:rowOff>
    </xdr:from>
    <xdr:ext cx="762000" cy="259045"/>
    <xdr:sp macro="" textlink="">
      <xdr:nvSpPr>
        <xdr:cNvPr id="108" name="人口1人当たり決算額の推移最小値テキスト445"/>
        <xdr:cNvSpPr txBox="1"/>
      </xdr:nvSpPr>
      <xdr:spPr>
        <a:xfrm>
          <a:off x="5740400" y="7136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39904</xdr:rowOff>
    </xdr:from>
    <xdr:to>
      <xdr:col>30</xdr:col>
      <xdr:colOff>25400</xdr:colOff>
      <xdr:row>37</xdr:row>
      <xdr:rowOff>39904</xdr:rowOff>
    </xdr:to>
    <xdr:cxnSp macro="">
      <xdr:nvCxnSpPr>
        <xdr:cNvPr id="109" name="直線コネクタ 108"/>
        <xdr:cNvCxnSpPr/>
      </xdr:nvCxnSpPr>
      <xdr:spPr bwMode="auto">
        <a:xfrm>
          <a:off x="5562600" y="71646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35938</xdr:rowOff>
    </xdr:from>
    <xdr:ext cx="762000" cy="259045"/>
    <xdr:sp macro="" textlink="">
      <xdr:nvSpPr>
        <xdr:cNvPr id="110" name="人口1人当たり決算額の推移最大値テキスト445"/>
        <xdr:cNvSpPr txBox="1"/>
      </xdr:nvSpPr>
      <xdr:spPr>
        <a:xfrm>
          <a:off x="5740400" y="5789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121011</xdr:rowOff>
    </xdr:from>
    <xdr:to>
      <xdr:col>30</xdr:col>
      <xdr:colOff>25400</xdr:colOff>
      <xdr:row>33</xdr:row>
      <xdr:rowOff>121011</xdr:rowOff>
    </xdr:to>
    <xdr:cxnSp macro="">
      <xdr:nvCxnSpPr>
        <xdr:cNvPr id="111" name="直線コネクタ 110"/>
        <xdr:cNvCxnSpPr/>
      </xdr:nvCxnSpPr>
      <xdr:spPr bwMode="auto">
        <a:xfrm>
          <a:off x="5562600" y="6045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33</xdr:row>
      <xdr:rowOff>121011</xdr:rowOff>
    </xdr:from>
    <xdr:to>
      <xdr:col>29</xdr:col>
      <xdr:colOff>127000</xdr:colOff>
      <xdr:row>34</xdr:row>
      <xdr:rowOff>276550</xdr:rowOff>
    </xdr:to>
    <xdr:cxnSp macro="">
      <xdr:nvCxnSpPr>
        <xdr:cNvPr id="112" name="直線コネクタ 111"/>
        <xdr:cNvCxnSpPr/>
      </xdr:nvCxnSpPr>
      <xdr:spPr bwMode="auto">
        <a:xfrm flipV="1">
          <a:off x="5003800" y="6045561"/>
          <a:ext cx="647700" cy="4984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268327</xdr:rowOff>
    </xdr:from>
    <xdr:ext cx="762000" cy="259045"/>
    <xdr:sp macro="" textlink="">
      <xdr:nvSpPr>
        <xdr:cNvPr id="113" name="人口1人当たり決算額の推移平均値テキスト445"/>
        <xdr:cNvSpPr txBox="1"/>
      </xdr:nvSpPr>
      <xdr:spPr>
        <a:xfrm>
          <a:off x="5740400" y="653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296250</xdr:rowOff>
    </xdr:from>
    <xdr:to>
      <xdr:col>29</xdr:col>
      <xdr:colOff>177800</xdr:colOff>
      <xdr:row>35</xdr:row>
      <xdr:rowOff>54950</xdr:rowOff>
    </xdr:to>
    <xdr:sp macro="" textlink="">
      <xdr:nvSpPr>
        <xdr:cNvPr id="114" name="フローチャート: 判断 113"/>
        <xdr:cNvSpPr/>
      </xdr:nvSpPr>
      <xdr:spPr bwMode="auto">
        <a:xfrm>
          <a:off x="5600700" y="656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258536</xdr:rowOff>
    </xdr:from>
    <xdr:to>
      <xdr:col>26</xdr:col>
      <xdr:colOff>50800</xdr:colOff>
      <xdr:row>34</xdr:row>
      <xdr:rowOff>276550</xdr:rowOff>
    </xdr:to>
    <xdr:cxnSp macro="">
      <xdr:nvCxnSpPr>
        <xdr:cNvPr id="115" name="直線コネクタ 114"/>
        <xdr:cNvCxnSpPr/>
      </xdr:nvCxnSpPr>
      <xdr:spPr bwMode="auto">
        <a:xfrm>
          <a:off x="4305300" y="6525986"/>
          <a:ext cx="698500" cy="18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73228</xdr:rowOff>
    </xdr:from>
    <xdr:to>
      <xdr:col>26</xdr:col>
      <xdr:colOff>101600</xdr:colOff>
      <xdr:row>35</xdr:row>
      <xdr:rowOff>174828</xdr:rowOff>
    </xdr:to>
    <xdr:sp macro="" textlink="">
      <xdr:nvSpPr>
        <xdr:cNvPr id="116" name="フローチャート: 判断 115"/>
        <xdr:cNvSpPr/>
      </xdr:nvSpPr>
      <xdr:spPr bwMode="auto">
        <a:xfrm>
          <a:off x="4953000" y="66835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159605</xdr:rowOff>
    </xdr:from>
    <xdr:ext cx="736600" cy="259045"/>
    <xdr:sp macro="" textlink="">
      <xdr:nvSpPr>
        <xdr:cNvPr id="117" name="テキスト ボックス 116"/>
        <xdr:cNvSpPr txBox="1"/>
      </xdr:nvSpPr>
      <xdr:spPr>
        <a:xfrm>
          <a:off x="4622800" y="67699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258536</xdr:rowOff>
    </xdr:from>
    <xdr:to>
      <xdr:col>22</xdr:col>
      <xdr:colOff>114300</xdr:colOff>
      <xdr:row>34</xdr:row>
      <xdr:rowOff>278608</xdr:rowOff>
    </xdr:to>
    <xdr:cxnSp macro="">
      <xdr:nvCxnSpPr>
        <xdr:cNvPr id="118" name="直線コネクタ 117"/>
        <xdr:cNvCxnSpPr/>
      </xdr:nvCxnSpPr>
      <xdr:spPr bwMode="auto">
        <a:xfrm flipV="1">
          <a:off x="3606800" y="6525986"/>
          <a:ext cx="698500" cy="200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134858</xdr:rowOff>
    </xdr:from>
    <xdr:to>
      <xdr:col>22</xdr:col>
      <xdr:colOff>165100</xdr:colOff>
      <xdr:row>35</xdr:row>
      <xdr:rowOff>236458</xdr:rowOff>
    </xdr:to>
    <xdr:sp macro="" textlink="">
      <xdr:nvSpPr>
        <xdr:cNvPr id="119" name="フローチャート: 判断 118"/>
        <xdr:cNvSpPr/>
      </xdr:nvSpPr>
      <xdr:spPr bwMode="auto">
        <a:xfrm>
          <a:off x="4254500" y="67452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221235</xdr:rowOff>
    </xdr:from>
    <xdr:ext cx="762000" cy="259045"/>
    <xdr:sp macro="" textlink="">
      <xdr:nvSpPr>
        <xdr:cNvPr id="120" name="テキスト ボックス 119"/>
        <xdr:cNvSpPr txBox="1"/>
      </xdr:nvSpPr>
      <xdr:spPr>
        <a:xfrm>
          <a:off x="3924300" y="683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278608</xdr:rowOff>
    </xdr:from>
    <xdr:to>
      <xdr:col>18</xdr:col>
      <xdr:colOff>177800</xdr:colOff>
      <xdr:row>34</xdr:row>
      <xdr:rowOff>300782</xdr:rowOff>
    </xdr:to>
    <xdr:cxnSp macro="">
      <xdr:nvCxnSpPr>
        <xdr:cNvPr id="121" name="直線コネクタ 120"/>
        <xdr:cNvCxnSpPr/>
      </xdr:nvCxnSpPr>
      <xdr:spPr bwMode="auto">
        <a:xfrm flipV="1">
          <a:off x="2908300" y="6546058"/>
          <a:ext cx="698500" cy="221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55900</xdr:rowOff>
    </xdr:from>
    <xdr:to>
      <xdr:col>19</xdr:col>
      <xdr:colOff>38100</xdr:colOff>
      <xdr:row>35</xdr:row>
      <xdr:rowOff>157500</xdr:rowOff>
    </xdr:to>
    <xdr:sp macro="" textlink="">
      <xdr:nvSpPr>
        <xdr:cNvPr id="122" name="フローチャート: 判断 121"/>
        <xdr:cNvSpPr/>
      </xdr:nvSpPr>
      <xdr:spPr bwMode="auto">
        <a:xfrm>
          <a:off x="3556000" y="66662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142277</xdr:rowOff>
    </xdr:from>
    <xdr:ext cx="762000" cy="259045"/>
    <xdr:sp macro="" textlink="">
      <xdr:nvSpPr>
        <xdr:cNvPr id="123" name="テキスト ボックス 122"/>
        <xdr:cNvSpPr txBox="1"/>
      </xdr:nvSpPr>
      <xdr:spPr>
        <a:xfrm>
          <a:off x="3225800" y="6752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20421</xdr:rowOff>
    </xdr:from>
    <xdr:to>
      <xdr:col>15</xdr:col>
      <xdr:colOff>101600</xdr:colOff>
      <xdr:row>35</xdr:row>
      <xdr:rowOff>122021</xdr:rowOff>
    </xdr:to>
    <xdr:sp macro="" textlink="">
      <xdr:nvSpPr>
        <xdr:cNvPr id="124" name="フローチャート: 判断 123"/>
        <xdr:cNvSpPr/>
      </xdr:nvSpPr>
      <xdr:spPr bwMode="auto">
        <a:xfrm>
          <a:off x="2857500" y="6630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106798</xdr:rowOff>
    </xdr:from>
    <xdr:ext cx="762000" cy="259045"/>
    <xdr:sp macro="" textlink="">
      <xdr:nvSpPr>
        <xdr:cNvPr id="125" name="テキスト ボックス 124"/>
        <xdr:cNvSpPr txBox="1"/>
      </xdr:nvSpPr>
      <xdr:spPr>
        <a:xfrm>
          <a:off x="2527300" y="671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33</xdr:row>
      <xdr:rowOff>70211</xdr:rowOff>
    </xdr:from>
    <xdr:to>
      <xdr:col>29</xdr:col>
      <xdr:colOff>177800</xdr:colOff>
      <xdr:row>33</xdr:row>
      <xdr:rowOff>171811</xdr:rowOff>
    </xdr:to>
    <xdr:sp macro="" textlink="">
      <xdr:nvSpPr>
        <xdr:cNvPr id="131" name="楕円 130"/>
        <xdr:cNvSpPr/>
      </xdr:nvSpPr>
      <xdr:spPr bwMode="auto">
        <a:xfrm>
          <a:off x="5600700" y="59947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16888</xdr:rowOff>
    </xdr:from>
    <xdr:ext cx="762000" cy="259045"/>
    <xdr:sp macro="" textlink="">
      <xdr:nvSpPr>
        <xdr:cNvPr id="132" name="人口1人当たり決算額の推移該当値テキスト445"/>
        <xdr:cNvSpPr txBox="1"/>
      </xdr:nvSpPr>
      <xdr:spPr>
        <a:xfrm>
          <a:off x="5740400" y="5941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225750</xdr:rowOff>
    </xdr:from>
    <xdr:to>
      <xdr:col>26</xdr:col>
      <xdr:colOff>101600</xdr:colOff>
      <xdr:row>34</xdr:row>
      <xdr:rowOff>327351</xdr:rowOff>
    </xdr:to>
    <xdr:sp macro="" textlink="">
      <xdr:nvSpPr>
        <xdr:cNvPr id="133" name="楕円 132"/>
        <xdr:cNvSpPr/>
      </xdr:nvSpPr>
      <xdr:spPr bwMode="auto">
        <a:xfrm>
          <a:off x="4953000" y="6493200"/>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337527</xdr:rowOff>
    </xdr:from>
    <xdr:ext cx="736600" cy="259045"/>
    <xdr:sp macro="" textlink="">
      <xdr:nvSpPr>
        <xdr:cNvPr id="134" name="テキスト ボックス 133"/>
        <xdr:cNvSpPr txBox="1"/>
      </xdr:nvSpPr>
      <xdr:spPr>
        <a:xfrm>
          <a:off x="4622800" y="626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207737</xdr:rowOff>
    </xdr:from>
    <xdr:to>
      <xdr:col>22</xdr:col>
      <xdr:colOff>165100</xdr:colOff>
      <xdr:row>34</xdr:row>
      <xdr:rowOff>309336</xdr:rowOff>
    </xdr:to>
    <xdr:sp macro="" textlink="">
      <xdr:nvSpPr>
        <xdr:cNvPr id="135" name="楕円 134"/>
        <xdr:cNvSpPr/>
      </xdr:nvSpPr>
      <xdr:spPr bwMode="auto">
        <a:xfrm>
          <a:off x="4254500" y="6475187"/>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319514</xdr:rowOff>
    </xdr:from>
    <xdr:ext cx="762000" cy="259045"/>
    <xdr:sp macro="" textlink="">
      <xdr:nvSpPr>
        <xdr:cNvPr id="136" name="テキスト ボックス 135"/>
        <xdr:cNvSpPr txBox="1"/>
      </xdr:nvSpPr>
      <xdr:spPr>
        <a:xfrm>
          <a:off x="3924300" y="6244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227807</xdr:rowOff>
    </xdr:from>
    <xdr:to>
      <xdr:col>19</xdr:col>
      <xdr:colOff>38100</xdr:colOff>
      <xdr:row>34</xdr:row>
      <xdr:rowOff>329408</xdr:rowOff>
    </xdr:to>
    <xdr:sp macro="" textlink="">
      <xdr:nvSpPr>
        <xdr:cNvPr id="137" name="楕円 136"/>
        <xdr:cNvSpPr/>
      </xdr:nvSpPr>
      <xdr:spPr bwMode="auto">
        <a:xfrm>
          <a:off x="3556000" y="6495257"/>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339584</xdr:rowOff>
    </xdr:from>
    <xdr:ext cx="762000" cy="259045"/>
    <xdr:sp macro="" textlink="">
      <xdr:nvSpPr>
        <xdr:cNvPr id="138" name="テキスト ボックス 137"/>
        <xdr:cNvSpPr txBox="1"/>
      </xdr:nvSpPr>
      <xdr:spPr>
        <a:xfrm>
          <a:off x="3225800" y="6264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249982</xdr:rowOff>
    </xdr:from>
    <xdr:to>
      <xdr:col>15</xdr:col>
      <xdr:colOff>101600</xdr:colOff>
      <xdr:row>35</xdr:row>
      <xdr:rowOff>8682</xdr:rowOff>
    </xdr:to>
    <xdr:sp macro="" textlink="">
      <xdr:nvSpPr>
        <xdr:cNvPr id="139" name="楕円 138"/>
        <xdr:cNvSpPr/>
      </xdr:nvSpPr>
      <xdr:spPr bwMode="auto">
        <a:xfrm>
          <a:off x="2857500" y="65174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18859</xdr:rowOff>
    </xdr:from>
    <xdr:ext cx="762000" cy="259045"/>
    <xdr:sp macro="" textlink="">
      <xdr:nvSpPr>
        <xdr:cNvPr id="140" name="テキスト ボックス 139"/>
        <xdr:cNvSpPr txBox="1"/>
      </xdr:nvSpPr>
      <xdr:spPr>
        <a:xfrm>
          <a:off x="2527300" y="6286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74,795
74,416
536.09
46,229,277
44,893,154
1,139,586
26,505,595
48,047,455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168927</xdr:rowOff>
    </xdr:from>
    <xdr:ext cx="531299" cy="259045"/>
    <xdr:sp macro="" textlink="">
      <xdr:nvSpPr>
        <xdr:cNvPr id="44" name="テキスト ボックス 43"/>
        <xdr:cNvSpPr txBox="1"/>
      </xdr:nvSpPr>
      <xdr:spPr>
        <a:xfrm>
          <a:off x="230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54627</xdr:rowOff>
    </xdr:from>
    <xdr:ext cx="531299" cy="259045"/>
    <xdr:sp macro="" textlink="">
      <xdr:nvSpPr>
        <xdr:cNvPr id="46" name="テキスト ボックス 45"/>
        <xdr:cNvSpPr txBox="1"/>
      </xdr:nvSpPr>
      <xdr:spPr>
        <a:xfrm>
          <a:off x="230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111777</xdr:rowOff>
    </xdr:from>
    <xdr:ext cx="531299" cy="259045"/>
    <xdr:sp macro="" textlink="">
      <xdr:nvSpPr>
        <xdr:cNvPr id="48" name="テキスト ボックス 47"/>
        <xdr:cNvSpPr txBox="1"/>
      </xdr:nvSpPr>
      <xdr:spPr>
        <a:xfrm>
          <a:off x="230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29926</xdr:rowOff>
    </xdr:from>
    <xdr:to>
      <xdr:col>24</xdr:col>
      <xdr:colOff>62865</xdr:colOff>
      <xdr:row>36</xdr:row>
      <xdr:rowOff>147815</xdr:rowOff>
    </xdr:to>
    <xdr:cxnSp macro="">
      <xdr:nvCxnSpPr>
        <xdr:cNvPr id="54" name="直線コネクタ 53"/>
        <xdr:cNvCxnSpPr/>
      </xdr:nvCxnSpPr>
      <xdr:spPr>
        <a:xfrm flipV="1">
          <a:off x="4633595" y="5173426"/>
          <a:ext cx="1270" cy="11465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151642</xdr:rowOff>
    </xdr:from>
    <xdr:ext cx="534377" cy="259045"/>
    <xdr:sp macro="" textlink="">
      <xdr:nvSpPr>
        <xdr:cNvPr id="55" name="人件費最小値テキスト"/>
        <xdr:cNvSpPr txBox="1"/>
      </xdr:nvSpPr>
      <xdr:spPr>
        <a:xfrm>
          <a:off x="4686300" y="6323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36</xdr:row>
      <xdr:rowOff>147815</xdr:rowOff>
    </xdr:from>
    <xdr:to>
      <xdr:col>24</xdr:col>
      <xdr:colOff>152400</xdr:colOff>
      <xdr:row>36</xdr:row>
      <xdr:rowOff>147815</xdr:rowOff>
    </xdr:to>
    <xdr:cxnSp macro="">
      <xdr:nvCxnSpPr>
        <xdr:cNvPr id="56" name="直線コネクタ 55"/>
        <xdr:cNvCxnSpPr/>
      </xdr:nvCxnSpPr>
      <xdr:spPr>
        <a:xfrm>
          <a:off x="4546600" y="63200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148053</xdr:rowOff>
    </xdr:from>
    <xdr:ext cx="599010" cy="259045"/>
    <xdr:sp macro="" textlink="">
      <xdr:nvSpPr>
        <xdr:cNvPr id="57" name="人件費最大値テキスト"/>
        <xdr:cNvSpPr txBox="1"/>
      </xdr:nvSpPr>
      <xdr:spPr>
        <a:xfrm>
          <a:off x="4686300" y="4948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29926</xdr:rowOff>
    </xdr:from>
    <xdr:to>
      <xdr:col>24</xdr:col>
      <xdr:colOff>152400</xdr:colOff>
      <xdr:row>30</xdr:row>
      <xdr:rowOff>29926</xdr:rowOff>
    </xdr:to>
    <xdr:cxnSp macro="">
      <xdr:nvCxnSpPr>
        <xdr:cNvPr id="58" name="直線コネクタ 57"/>
        <xdr:cNvCxnSpPr/>
      </xdr:nvCxnSpPr>
      <xdr:spPr>
        <a:xfrm>
          <a:off x="4546600" y="5173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30</xdr:row>
      <xdr:rowOff>125778</xdr:rowOff>
    </xdr:from>
    <xdr:to>
      <xdr:col>24</xdr:col>
      <xdr:colOff>63500</xdr:colOff>
      <xdr:row>30</xdr:row>
      <xdr:rowOff>129870</xdr:rowOff>
    </xdr:to>
    <xdr:cxnSp macro="">
      <xdr:nvCxnSpPr>
        <xdr:cNvPr id="59" name="直線コネクタ 58"/>
        <xdr:cNvCxnSpPr/>
      </xdr:nvCxnSpPr>
      <xdr:spPr>
        <a:xfrm>
          <a:off x="3797300" y="5269278"/>
          <a:ext cx="838200" cy="4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92701</xdr:rowOff>
    </xdr:from>
    <xdr:ext cx="534377" cy="259045"/>
    <xdr:sp macro="" textlink="">
      <xdr:nvSpPr>
        <xdr:cNvPr id="60" name="人件費平均値テキスト"/>
        <xdr:cNvSpPr txBox="1"/>
      </xdr:nvSpPr>
      <xdr:spPr>
        <a:xfrm>
          <a:off x="4686300" y="557910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114274</xdr:rowOff>
    </xdr:from>
    <xdr:to>
      <xdr:col>24</xdr:col>
      <xdr:colOff>114300</xdr:colOff>
      <xdr:row>33</xdr:row>
      <xdr:rowOff>44424</xdr:rowOff>
    </xdr:to>
    <xdr:sp macro="" textlink="">
      <xdr:nvSpPr>
        <xdr:cNvPr id="61" name="フローチャート: 判断 60"/>
        <xdr:cNvSpPr/>
      </xdr:nvSpPr>
      <xdr:spPr>
        <a:xfrm>
          <a:off x="4584700" y="5600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30</xdr:row>
      <xdr:rowOff>125778</xdr:rowOff>
    </xdr:from>
    <xdr:to>
      <xdr:col>19</xdr:col>
      <xdr:colOff>177800</xdr:colOff>
      <xdr:row>30</xdr:row>
      <xdr:rowOff>154765</xdr:rowOff>
    </xdr:to>
    <xdr:cxnSp macro="">
      <xdr:nvCxnSpPr>
        <xdr:cNvPr id="62" name="直線コネクタ 61"/>
        <xdr:cNvCxnSpPr/>
      </xdr:nvCxnSpPr>
      <xdr:spPr>
        <a:xfrm flipV="1">
          <a:off x="2908300" y="5269278"/>
          <a:ext cx="889000" cy="2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32</xdr:row>
      <xdr:rowOff>107531</xdr:rowOff>
    </xdr:from>
    <xdr:to>
      <xdr:col>20</xdr:col>
      <xdr:colOff>38100</xdr:colOff>
      <xdr:row>33</xdr:row>
      <xdr:rowOff>37681</xdr:rowOff>
    </xdr:to>
    <xdr:sp macro="" textlink="">
      <xdr:nvSpPr>
        <xdr:cNvPr id="63" name="フローチャート: 判断 62"/>
        <xdr:cNvSpPr/>
      </xdr:nvSpPr>
      <xdr:spPr>
        <a:xfrm>
          <a:off x="3746500" y="559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28808</xdr:rowOff>
    </xdr:from>
    <xdr:ext cx="534377" cy="259045"/>
    <xdr:sp macro="" textlink="">
      <xdr:nvSpPr>
        <xdr:cNvPr id="64" name="テキスト ボックス 63"/>
        <xdr:cNvSpPr txBox="1"/>
      </xdr:nvSpPr>
      <xdr:spPr>
        <a:xfrm>
          <a:off x="3530111" y="5686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30</xdr:row>
      <xdr:rowOff>154765</xdr:rowOff>
    </xdr:from>
    <xdr:to>
      <xdr:col>15</xdr:col>
      <xdr:colOff>50800</xdr:colOff>
      <xdr:row>31</xdr:row>
      <xdr:rowOff>60079</xdr:rowOff>
    </xdr:to>
    <xdr:cxnSp macro="">
      <xdr:nvCxnSpPr>
        <xdr:cNvPr id="65" name="直線コネクタ 64"/>
        <xdr:cNvCxnSpPr/>
      </xdr:nvCxnSpPr>
      <xdr:spPr>
        <a:xfrm flipV="1">
          <a:off x="2019300" y="5298265"/>
          <a:ext cx="889000" cy="76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144313</xdr:rowOff>
    </xdr:from>
    <xdr:to>
      <xdr:col>15</xdr:col>
      <xdr:colOff>101600</xdr:colOff>
      <xdr:row>34</xdr:row>
      <xdr:rowOff>74463</xdr:rowOff>
    </xdr:to>
    <xdr:sp macro="" textlink="">
      <xdr:nvSpPr>
        <xdr:cNvPr id="66" name="フローチャート: 判断 65"/>
        <xdr:cNvSpPr/>
      </xdr:nvSpPr>
      <xdr:spPr>
        <a:xfrm>
          <a:off x="2857500" y="580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65590</xdr:rowOff>
    </xdr:from>
    <xdr:ext cx="534377" cy="259045"/>
    <xdr:sp macro="" textlink="">
      <xdr:nvSpPr>
        <xdr:cNvPr id="67" name="テキスト ボックス 66"/>
        <xdr:cNvSpPr txBox="1"/>
      </xdr:nvSpPr>
      <xdr:spPr>
        <a:xfrm>
          <a:off x="2641111" y="589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31</xdr:row>
      <xdr:rowOff>60079</xdr:rowOff>
    </xdr:from>
    <xdr:to>
      <xdr:col>10</xdr:col>
      <xdr:colOff>114300</xdr:colOff>
      <xdr:row>31</xdr:row>
      <xdr:rowOff>79761</xdr:rowOff>
    </xdr:to>
    <xdr:cxnSp macro="">
      <xdr:nvCxnSpPr>
        <xdr:cNvPr id="68" name="直線コネクタ 67"/>
        <xdr:cNvCxnSpPr/>
      </xdr:nvCxnSpPr>
      <xdr:spPr>
        <a:xfrm flipV="1">
          <a:off x="1130300" y="5375029"/>
          <a:ext cx="889000" cy="19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168110</xdr:rowOff>
    </xdr:from>
    <xdr:to>
      <xdr:col>10</xdr:col>
      <xdr:colOff>165100</xdr:colOff>
      <xdr:row>35</xdr:row>
      <xdr:rowOff>98260</xdr:rowOff>
    </xdr:to>
    <xdr:sp macro="" textlink="">
      <xdr:nvSpPr>
        <xdr:cNvPr id="69" name="フローチャート: 判断 68"/>
        <xdr:cNvSpPr/>
      </xdr:nvSpPr>
      <xdr:spPr>
        <a:xfrm>
          <a:off x="1968500" y="5997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89387</xdr:rowOff>
    </xdr:from>
    <xdr:ext cx="534377" cy="259045"/>
    <xdr:sp macro="" textlink="">
      <xdr:nvSpPr>
        <xdr:cNvPr id="70" name="テキスト ボックス 69"/>
        <xdr:cNvSpPr txBox="1"/>
      </xdr:nvSpPr>
      <xdr:spPr>
        <a:xfrm>
          <a:off x="1752111" y="609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2603</xdr:rowOff>
    </xdr:from>
    <xdr:to>
      <xdr:col>6</xdr:col>
      <xdr:colOff>38100</xdr:colOff>
      <xdr:row>35</xdr:row>
      <xdr:rowOff>104203</xdr:rowOff>
    </xdr:to>
    <xdr:sp macro="" textlink="">
      <xdr:nvSpPr>
        <xdr:cNvPr id="71" name="フローチャート: 判断 70"/>
        <xdr:cNvSpPr/>
      </xdr:nvSpPr>
      <xdr:spPr>
        <a:xfrm>
          <a:off x="1079500" y="6003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95330</xdr:rowOff>
    </xdr:from>
    <xdr:ext cx="534377" cy="259045"/>
    <xdr:sp macro="" textlink="">
      <xdr:nvSpPr>
        <xdr:cNvPr id="72" name="テキスト ボックス 71"/>
        <xdr:cNvSpPr txBox="1"/>
      </xdr:nvSpPr>
      <xdr:spPr>
        <a:xfrm>
          <a:off x="863111" y="6096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30</xdr:row>
      <xdr:rowOff>79070</xdr:rowOff>
    </xdr:from>
    <xdr:to>
      <xdr:col>24</xdr:col>
      <xdr:colOff>114300</xdr:colOff>
      <xdr:row>31</xdr:row>
      <xdr:rowOff>9220</xdr:rowOff>
    </xdr:to>
    <xdr:sp macro="" textlink="">
      <xdr:nvSpPr>
        <xdr:cNvPr id="78" name="楕円 77"/>
        <xdr:cNvSpPr/>
      </xdr:nvSpPr>
      <xdr:spPr>
        <a:xfrm>
          <a:off x="4584700" y="5222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29</xdr:row>
      <xdr:rowOff>165447</xdr:rowOff>
    </xdr:from>
    <xdr:ext cx="599010" cy="259045"/>
    <xdr:sp macro="" textlink="">
      <xdr:nvSpPr>
        <xdr:cNvPr id="79" name="人件費該当値テキスト"/>
        <xdr:cNvSpPr txBox="1"/>
      </xdr:nvSpPr>
      <xdr:spPr>
        <a:xfrm>
          <a:off x="4686300" y="51374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30</xdr:row>
      <xdr:rowOff>74978</xdr:rowOff>
    </xdr:from>
    <xdr:to>
      <xdr:col>20</xdr:col>
      <xdr:colOff>38100</xdr:colOff>
      <xdr:row>31</xdr:row>
      <xdr:rowOff>5128</xdr:rowOff>
    </xdr:to>
    <xdr:sp macro="" textlink="">
      <xdr:nvSpPr>
        <xdr:cNvPr id="80" name="楕円 79"/>
        <xdr:cNvSpPr/>
      </xdr:nvSpPr>
      <xdr:spPr>
        <a:xfrm>
          <a:off x="3746500" y="5218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29</xdr:row>
      <xdr:rowOff>21655</xdr:rowOff>
    </xdr:from>
    <xdr:ext cx="599010" cy="259045"/>
    <xdr:sp macro="" textlink="">
      <xdr:nvSpPr>
        <xdr:cNvPr id="81" name="テキスト ボックス 80"/>
        <xdr:cNvSpPr txBox="1"/>
      </xdr:nvSpPr>
      <xdr:spPr>
        <a:xfrm>
          <a:off x="3497795" y="49937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30</xdr:row>
      <xdr:rowOff>103965</xdr:rowOff>
    </xdr:from>
    <xdr:to>
      <xdr:col>15</xdr:col>
      <xdr:colOff>101600</xdr:colOff>
      <xdr:row>31</xdr:row>
      <xdr:rowOff>34115</xdr:rowOff>
    </xdr:to>
    <xdr:sp macro="" textlink="">
      <xdr:nvSpPr>
        <xdr:cNvPr id="82" name="楕円 81"/>
        <xdr:cNvSpPr/>
      </xdr:nvSpPr>
      <xdr:spPr>
        <a:xfrm>
          <a:off x="2857500" y="524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29</xdr:row>
      <xdr:rowOff>50642</xdr:rowOff>
    </xdr:from>
    <xdr:ext cx="534377" cy="259045"/>
    <xdr:sp macro="" textlink="">
      <xdr:nvSpPr>
        <xdr:cNvPr id="83" name="テキスト ボックス 82"/>
        <xdr:cNvSpPr txBox="1"/>
      </xdr:nvSpPr>
      <xdr:spPr>
        <a:xfrm>
          <a:off x="2641111" y="502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31</xdr:row>
      <xdr:rowOff>9279</xdr:rowOff>
    </xdr:from>
    <xdr:to>
      <xdr:col>10</xdr:col>
      <xdr:colOff>165100</xdr:colOff>
      <xdr:row>31</xdr:row>
      <xdr:rowOff>110879</xdr:rowOff>
    </xdr:to>
    <xdr:sp macro="" textlink="">
      <xdr:nvSpPr>
        <xdr:cNvPr id="84" name="楕円 83"/>
        <xdr:cNvSpPr/>
      </xdr:nvSpPr>
      <xdr:spPr>
        <a:xfrm>
          <a:off x="1968500" y="5324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29</xdr:row>
      <xdr:rowOff>127406</xdr:rowOff>
    </xdr:from>
    <xdr:ext cx="534377" cy="259045"/>
    <xdr:sp macro="" textlink="">
      <xdr:nvSpPr>
        <xdr:cNvPr id="85" name="テキスト ボックス 84"/>
        <xdr:cNvSpPr txBox="1"/>
      </xdr:nvSpPr>
      <xdr:spPr>
        <a:xfrm>
          <a:off x="1752111" y="50994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28961</xdr:rowOff>
    </xdr:from>
    <xdr:to>
      <xdr:col>6</xdr:col>
      <xdr:colOff>38100</xdr:colOff>
      <xdr:row>31</xdr:row>
      <xdr:rowOff>130561</xdr:rowOff>
    </xdr:to>
    <xdr:sp macro="" textlink="">
      <xdr:nvSpPr>
        <xdr:cNvPr id="86" name="楕円 85"/>
        <xdr:cNvSpPr/>
      </xdr:nvSpPr>
      <xdr:spPr>
        <a:xfrm>
          <a:off x="1079500" y="5343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29</xdr:row>
      <xdr:rowOff>147088</xdr:rowOff>
    </xdr:from>
    <xdr:ext cx="534377" cy="259045"/>
    <xdr:sp macro="" textlink="">
      <xdr:nvSpPr>
        <xdr:cNvPr id="87" name="テキスト ボックス 86"/>
        <xdr:cNvSpPr txBox="1"/>
      </xdr:nvSpPr>
      <xdr:spPr>
        <a:xfrm>
          <a:off x="863111" y="51191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8" name="テキスト ボックス 97"/>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6" name="テキスト ボックス 105"/>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50774</xdr:rowOff>
    </xdr:from>
    <xdr:to>
      <xdr:col>24</xdr:col>
      <xdr:colOff>62865</xdr:colOff>
      <xdr:row>59</xdr:row>
      <xdr:rowOff>25890</xdr:rowOff>
    </xdr:to>
    <xdr:cxnSp macro="">
      <xdr:nvCxnSpPr>
        <xdr:cNvPr id="114" name="直線コネクタ 113"/>
        <xdr:cNvCxnSpPr/>
      </xdr:nvCxnSpPr>
      <xdr:spPr>
        <a:xfrm flipV="1">
          <a:off x="4633595" y="8623274"/>
          <a:ext cx="1270" cy="1518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29717</xdr:rowOff>
    </xdr:from>
    <xdr:ext cx="534377" cy="259045"/>
    <xdr:sp macro="" textlink="">
      <xdr:nvSpPr>
        <xdr:cNvPr id="115" name="物件費最小値テキスト"/>
        <xdr:cNvSpPr txBox="1"/>
      </xdr:nvSpPr>
      <xdr:spPr>
        <a:xfrm>
          <a:off x="4686300" y="1014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25890</xdr:rowOff>
    </xdr:from>
    <xdr:to>
      <xdr:col>24</xdr:col>
      <xdr:colOff>152400</xdr:colOff>
      <xdr:row>59</xdr:row>
      <xdr:rowOff>25890</xdr:rowOff>
    </xdr:to>
    <xdr:cxnSp macro="">
      <xdr:nvCxnSpPr>
        <xdr:cNvPr id="116" name="直線コネクタ 115"/>
        <xdr:cNvCxnSpPr/>
      </xdr:nvCxnSpPr>
      <xdr:spPr>
        <a:xfrm>
          <a:off x="4546600" y="10141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168901</xdr:rowOff>
    </xdr:from>
    <xdr:ext cx="599010" cy="259045"/>
    <xdr:sp macro="" textlink="">
      <xdr:nvSpPr>
        <xdr:cNvPr id="117" name="物件費最大値テキスト"/>
        <xdr:cNvSpPr txBox="1"/>
      </xdr:nvSpPr>
      <xdr:spPr>
        <a:xfrm>
          <a:off x="4686300" y="8398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50774</xdr:rowOff>
    </xdr:from>
    <xdr:to>
      <xdr:col>24</xdr:col>
      <xdr:colOff>152400</xdr:colOff>
      <xdr:row>50</xdr:row>
      <xdr:rowOff>50774</xdr:rowOff>
    </xdr:to>
    <xdr:cxnSp macro="">
      <xdr:nvCxnSpPr>
        <xdr:cNvPr id="118" name="直線コネクタ 117"/>
        <xdr:cNvCxnSpPr/>
      </xdr:nvCxnSpPr>
      <xdr:spPr>
        <a:xfrm>
          <a:off x="4546600" y="86232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50</xdr:row>
      <xdr:rowOff>50774</xdr:rowOff>
    </xdr:from>
    <xdr:to>
      <xdr:col>24</xdr:col>
      <xdr:colOff>63500</xdr:colOff>
      <xdr:row>51</xdr:row>
      <xdr:rowOff>71675</xdr:rowOff>
    </xdr:to>
    <xdr:cxnSp macro="">
      <xdr:nvCxnSpPr>
        <xdr:cNvPr id="119" name="直線コネクタ 118"/>
        <xdr:cNvCxnSpPr/>
      </xdr:nvCxnSpPr>
      <xdr:spPr>
        <a:xfrm flipV="1">
          <a:off x="3797300" y="8623274"/>
          <a:ext cx="838200" cy="192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125751</xdr:rowOff>
    </xdr:from>
    <xdr:ext cx="534377" cy="259045"/>
    <xdr:sp macro="" textlink="">
      <xdr:nvSpPr>
        <xdr:cNvPr id="120" name="物件費平均値テキスト"/>
        <xdr:cNvSpPr txBox="1"/>
      </xdr:nvSpPr>
      <xdr:spPr>
        <a:xfrm>
          <a:off x="4686300" y="93840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147324</xdr:rowOff>
    </xdr:from>
    <xdr:to>
      <xdr:col>24</xdr:col>
      <xdr:colOff>114300</xdr:colOff>
      <xdr:row>55</xdr:row>
      <xdr:rowOff>77474</xdr:rowOff>
    </xdr:to>
    <xdr:sp macro="" textlink="">
      <xdr:nvSpPr>
        <xdr:cNvPr id="121" name="フローチャート: 判断 120"/>
        <xdr:cNvSpPr/>
      </xdr:nvSpPr>
      <xdr:spPr>
        <a:xfrm>
          <a:off x="4584700" y="9405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51</xdr:row>
      <xdr:rowOff>71675</xdr:rowOff>
    </xdr:from>
    <xdr:to>
      <xdr:col>19</xdr:col>
      <xdr:colOff>177800</xdr:colOff>
      <xdr:row>52</xdr:row>
      <xdr:rowOff>73895</xdr:rowOff>
    </xdr:to>
    <xdr:cxnSp macro="">
      <xdr:nvCxnSpPr>
        <xdr:cNvPr id="122" name="直線コネクタ 121"/>
        <xdr:cNvCxnSpPr/>
      </xdr:nvCxnSpPr>
      <xdr:spPr>
        <a:xfrm flipV="1">
          <a:off x="2908300" y="8815625"/>
          <a:ext cx="889000" cy="173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43964</xdr:rowOff>
    </xdr:from>
    <xdr:to>
      <xdr:col>20</xdr:col>
      <xdr:colOff>38100</xdr:colOff>
      <xdr:row>55</xdr:row>
      <xdr:rowOff>145564</xdr:rowOff>
    </xdr:to>
    <xdr:sp macro="" textlink="">
      <xdr:nvSpPr>
        <xdr:cNvPr id="123" name="フローチャート: 判断 122"/>
        <xdr:cNvSpPr/>
      </xdr:nvSpPr>
      <xdr:spPr>
        <a:xfrm>
          <a:off x="3746500" y="9473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136691</xdr:rowOff>
    </xdr:from>
    <xdr:ext cx="534377" cy="259045"/>
    <xdr:sp macro="" textlink="">
      <xdr:nvSpPr>
        <xdr:cNvPr id="124" name="テキスト ボックス 123"/>
        <xdr:cNvSpPr txBox="1"/>
      </xdr:nvSpPr>
      <xdr:spPr>
        <a:xfrm>
          <a:off x="3530111" y="956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73895</xdr:rowOff>
    </xdr:from>
    <xdr:to>
      <xdr:col>15</xdr:col>
      <xdr:colOff>50800</xdr:colOff>
      <xdr:row>52</xdr:row>
      <xdr:rowOff>115795</xdr:rowOff>
    </xdr:to>
    <xdr:cxnSp macro="">
      <xdr:nvCxnSpPr>
        <xdr:cNvPr id="125" name="直線コネクタ 124"/>
        <xdr:cNvCxnSpPr/>
      </xdr:nvCxnSpPr>
      <xdr:spPr>
        <a:xfrm flipV="1">
          <a:off x="2019300" y="8989295"/>
          <a:ext cx="889000" cy="41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117377</xdr:rowOff>
    </xdr:from>
    <xdr:to>
      <xdr:col>15</xdr:col>
      <xdr:colOff>101600</xdr:colOff>
      <xdr:row>55</xdr:row>
      <xdr:rowOff>47527</xdr:rowOff>
    </xdr:to>
    <xdr:sp macro="" textlink="">
      <xdr:nvSpPr>
        <xdr:cNvPr id="126" name="フローチャート: 判断 125"/>
        <xdr:cNvSpPr/>
      </xdr:nvSpPr>
      <xdr:spPr>
        <a:xfrm>
          <a:off x="2857500" y="9375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38654</xdr:rowOff>
    </xdr:from>
    <xdr:ext cx="534377" cy="259045"/>
    <xdr:sp macro="" textlink="">
      <xdr:nvSpPr>
        <xdr:cNvPr id="127" name="テキスト ボックス 126"/>
        <xdr:cNvSpPr txBox="1"/>
      </xdr:nvSpPr>
      <xdr:spPr>
        <a:xfrm>
          <a:off x="2641111" y="946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52</xdr:row>
      <xdr:rowOff>115795</xdr:rowOff>
    </xdr:from>
    <xdr:to>
      <xdr:col>10</xdr:col>
      <xdr:colOff>114300</xdr:colOff>
      <xdr:row>54</xdr:row>
      <xdr:rowOff>56326</xdr:rowOff>
    </xdr:to>
    <xdr:cxnSp macro="">
      <xdr:nvCxnSpPr>
        <xdr:cNvPr id="128" name="直線コネクタ 127"/>
        <xdr:cNvCxnSpPr/>
      </xdr:nvCxnSpPr>
      <xdr:spPr>
        <a:xfrm flipV="1">
          <a:off x="1130300" y="9031195"/>
          <a:ext cx="889000" cy="283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127076</xdr:rowOff>
    </xdr:from>
    <xdr:to>
      <xdr:col>10</xdr:col>
      <xdr:colOff>165100</xdr:colOff>
      <xdr:row>56</xdr:row>
      <xdr:rowOff>57226</xdr:rowOff>
    </xdr:to>
    <xdr:sp macro="" textlink="">
      <xdr:nvSpPr>
        <xdr:cNvPr id="129" name="フローチャート: 判断 128"/>
        <xdr:cNvSpPr/>
      </xdr:nvSpPr>
      <xdr:spPr>
        <a:xfrm>
          <a:off x="1968500" y="9556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48353</xdr:rowOff>
    </xdr:from>
    <xdr:ext cx="534377" cy="259045"/>
    <xdr:sp macro="" textlink="">
      <xdr:nvSpPr>
        <xdr:cNvPr id="130" name="テキスト ボックス 129"/>
        <xdr:cNvSpPr txBox="1"/>
      </xdr:nvSpPr>
      <xdr:spPr>
        <a:xfrm>
          <a:off x="1752111" y="9649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157807</xdr:rowOff>
    </xdr:from>
    <xdr:to>
      <xdr:col>6</xdr:col>
      <xdr:colOff>38100</xdr:colOff>
      <xdr:row>57</xdr:row>
      <xdr:rowOff>87957</xdr:rowOff>
    </xdr:to>
    <xdr:sp macro="" textlink="">
      <xdr:nvSpPr>
        <xdr:cNvPr id="131" name="フローチャート: 判断 130"/>
        <xdr:cNvSpPr/>
      </xdr:nvSpPr>
      <xdr:spPr>
        <a:xfrm>
          <a:off x="1079500" y="9759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79084</xdr:rowOff>
    </xdr:from>
    <xdr:ext cx="534377" cy="259045"/>
    <xdr:sp macro="" textlink="">
      <xdr:nvSpPr>
        <xdr:cNvPr id="132" name="テキスト ボックス 131"/>
        <xdr:cNvSpPr txBox="1"/>
      </xdr:nvSpPr>
      <xdr:spPr>
        <a:xfrm>
          <a:off x="863111" y="9851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49</xdr:row>
      <xdr:rowOff>171424</xdr:rowOff>
    </xdr:from>
    <xdr:to>
      <xdr:col>24</xdr:col>
      <xdr:colOff>114300</xdr:colOff>
      <xdr:row>50</xdr:row>
      <xdr:rowOff>101574</xdr:rowOff>
    </xdr:to>
    <xdr:sp macro="" textlink="">
      <xdr:nvSpPr>
        <xdr:cNvPr id="138" name="楕円 137"/>
        <xdr:cNvSpPr/>
      </xdr:nvSpPr>
      <xdr:spPr>
        <a:xfrm>
          <a:off x="4584700" y="8572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49</xdr:row>
      <xdr:rowOff>124451</xdr:rowOff>
    </xdr:from>
    <xdr:ext cx="599010" cy="259045"/>
    <xdr:sp macro="" textlink="">
      <xdr:nvSpPr>
        <xdr:cNvPr id="139" name="物件費該当値テキスト"/>
        <xdr:cNvSpPr txBox="1"/>
      </xdr:nvSpPr>
      <xdr:spPr>
        <a:xfrm>
          <a:off x="4686300" y="85255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51</xdr:row>
      <xdr:rowOff>20875</xdr:rowOff>
    </xdr:from>
    <xdr:to>
      <xdr:col>20</xdr:col>
      <xdr:colOff>38100</xdr:colOff>
      <xdr:row>51</xdr:row>
      <xdr:rowOff>122475</xdr:rowOff>
    </xdr:to>
    <xdr:sp macro="" textlink="">
      <xdr:nvSpPr>
        <xdr:cNvPr id="140" name="楕円 139"/>
        <xdr:cNvSpPr/>
      </xdr:nvSpPr>
      <xdr:spPr>
        <a:xfrm>
          <a:off x="3746500" y="87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49</xdr:row>
      <xdr:rowOff>139002</xdr:rowOff>
    </xdr:from>
    <xdr:ext cx="599010" cy="259045"/>
    <xdr:sp macro="" textlink="">
      <xdr:nvSpPr>
        <xdr:cNvPr id="141" name="テキスト ボックス 140"/>
        <xdr:cNvSpPr txBox="1"/>
      </xdr:nvSpPr>
      <xdr:spPr>
        <a:xfrm>
          <a:off x="3497795" y="85400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23095</xdr:rowOff>
    </xdr:from>
    <xdr:to>
      <xdr:col>15</xdr:col>
      <xdr:colOff>101600</xdr:colOff>
      <xdr:row>52</xdr:row>
      <xdr:rowOff>124695</xdr:rowOff>
    </xdr:to>
    <xdr:sp macro="" textlink="">
      <xdr:nvSpPr>
        <xdr:cNvPr id="142" name="楕円 141"/>
        <xdr:cNvSpPr/>
      </xdr:nvSpPr>
      <xdr:spPr>
        <a:xfrm>
          <a:off x="2857500" y="8938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141222</xdr:rowOff>
    </xdr:from>
    <xdr:ext cx="534377" cy="259045"/>
    <xdr:sp macro="" textlink="">
      <xdr:nvSpPr>
        <xdr:cNvPr id="143" name="テキスト ボックス 142"/>
        <xdr:cNvSpPr txBox="1"/>
      </xdr:nvSpPr>
      <xdr:spPr>
        <a:xfrm>
          <a:off x="2641111" y="871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52</xdr:row>
      <xdr:rowOff>64995</xdr:rowOff>
    </xdr:from>
    <xdr:to>
      <xdr:col>10</xdr:col>
      <xdr:colOff>165100</xdr:colOff>
      <xdr:row>52</xdr:row>
      <xdr:rowOff>166595</xdr:rowOff>
    </xdr:to>
    <xdr:sp macro="" textlink="">
      <xdr:nvSpPr>
        <xdr:cNvPr id="144" name="楕円 143"/>
        <xdr:cNvSpPr/>
      </xdr:nvSpPr>
      <xdr:spPr>
        <a:xfrm>
          <a:off x="1968500" y="8980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11672</xdr:rowOff>
    </xdr:from>
    <xdr:ext cx="534377" cy="259045"/>
    <xdr:sp macro="" textlink="">
      <xdr:nvSpPr>
        <xdr:cNvPr id="145" name="テキスト ボックス 144"/>
        <xdr:cNvSpPr txBox="1"/>
      </xdr:nvSpPr>
      <xdr:spPr>
        <a:xfrm>
          <a:off x="1752111" y="87556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5526</xdr:rowOff>
    </xdr:from>
    <xdr:to>
      <xdr:col>6</xdr:col>
      <xdr:colOff>38100</xdr:colOff>
      <xdr:row>54</xdr:row>
      <xdr:rowOff>107126</xdr:rowOff>
    </xdr:to>
    <xdr:sp macro="" textlink="">
      <xdr:nvSpPr>
        <xdr:cNvPr id="146" name="楕円 145"/>
        <xdr:cNvSpPr/>
      </xdr:nvSpPr>
      <xdr:spPr>
        <a:xfrm>
          <a:off x="1079500" y="9263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123653</xdr:rowOff>
    </xdr:from>
    <xdr:ext cx="534377" cy="259045"/>
    <xdr:sp macro="" textlink="">
      <xdr:nvSpPr>
        <xdr:cNvPr id="147" name="テキスト ボックス 146"/>
        <xdr:cNvSpPr txBox="1"/>
      </xdr:nvSpPr>
      <xdr:spPr>
        <a:xfrm>
          <a:off x="863111" y="9039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139700</xdr:rowOff>
    </xdr:from>
    <xdr:to>
      <xdr:col>28</xdr:col>
      <xdr:colOff>114300</xdr:colOff>
      <xdr:row>79</xdr:row>
      <xdr:rowOff>139700</xdr:rowOff>
    </xdr:to>
    <xdr:cxnSp macro="">
      <xdr:nvCxnSpPr>
        <xdr:cNvPr id="158" name="直線コネクタ 157"/>
        <xdr:cNvCxnSpPr/>
      </xdr:nvCxnSpPr>
      <xdr:spPr>
        <a:xfrm>
          <a:off x="762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168927</xdr:rowOff>
    </xdr:from>
    <xdr:ext cx="248786" cy="259045"/>
    <xdr:sp macro="" textlink="">
      <xdr:nvSpPr>
        <xdr:cNvPr id="159" name="テキスト ボックス 158"/>
        <xdr:cNvSpPr txBox="1"/>
      </xdr:nvSpPr>
      <xdr:spPr>
        <a:xfrm>
          <a:off x="513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77</xdr:row>
      <xdr:rowOff>54627</xdr:rowOff>
    </xdr:from>
    <xdr:ext cx="467179" cy="259045"/>
    <xdr:sp macro="" textlink="">
      <xdr:nvSpPr>
        <xdr:cNvPr id="161" name="テキスト ボックス 160"/>
        <xdr:cNvSpPr txBox="1"/>
      </xdr:nvSpPr>
      <xdr:spPr>
        <a:xfrm>
          <a:off x="294821" y="1325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82550</xdr:rowOff>
    </xdr:from>
    <xdr:to>
      <xdr:col>28</xdr:col>
      <xdr:colOff>114300</xdr:colOff>
      <xdr:row>76</xdr:row>
      <xdr:rowOff>82550</xdr:rowOff>
    </xdr:to>
    <xdr:cxnSp macro="">
      <xdr:nvCxnSpPr>
        <xdr:cNvPr id="162" name="直線コネクタ 161"/>
        <xdr:cNvCxnSpPr/>
      </xdr:nvCxnSpPr>
      <xdr:spPr>
        <a:xfrm>
          <a:off x="762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75</xdr:row>
      <xdr:rowOff>111777</xdr:rowOff>
    </xdr:from>
    <xdr:ext cx="467179" cy="259045"/>
    <xdr:sp macro="" textlink="">
      <xdr:nvSpPr>
        <xdr:cNvPr id="163" name="テキスト ボックス 162"/>
        <xdr:cNvSpPr txBox="1"/>
      </xdr:nvSpPr>
      <xdr:spPr>
        <a:xfrm>
          <a:off x="294821" y="1297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5" name="テキスト ボックス 164"/>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25400</xdr:rowOff>
    </xdr:from>
    <xdr:to>
      <xdr:col>28</xdr:col>
      <xdr:colOff>114300</xdr:colOff>
      <xdr:row>73</xdr:row>
      <xdr:rowOff>25400</xdr:rowOff>
    </xdr:to>
    <xdr:cxnSp macro="">
      <xdr:nvCxnSpPr>
        <xdr:cNvPr id="166" name="直線コネクタ 165"/>
        <xdr:cNvCxnSpPr/>
      </xdr:nvCxnSpPr>
      <xdr:spPr>
        <a:xfrm>
          <a:off x="762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54627</xdr:rowOff>
    </xdr:from>
    <xdr:ext cx="531299" cy="259045"/>
    <xdr:sp macro="" textlink="">
      <xdr:nvSpPr>
        <xdr:cNvPr id="167" name="テキスト ボックス 166"/>
        <xdr:cNvSpPr txBox="1"/>
      </xdr:nvSpPr>
      <xdr:spPr>
        <a:xfrm>
          <a:off x="230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8" name="直線コネクタ 167"/>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70</xdr:row>
      <xdr:rowOff>111777</xdr:rowOff>
    </xdr:from>
    <xdr:ext cx="531299" cy="259045"/>
    <xdr:sp macro="" textlink="">
      <xdr:nvSpPr>
        <xdr:cNvPr id="169" name="テキスト ボックス 168"/>
        <xdr:cNvSpPr txBox="1"/>
      </xdr:nvSpPr>
      <xdr:spPr>
        <a:xfrm>
          <a:off x="230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69</xdr:row>
      <xdr:rowOff>139700</xdr:rowOff>
    </xdr:from>
    <xdr:to>
      <xdr:col>28</xdr:col>
      <xdr:colOff>114300</xdr:colOff>
      <xdr:row>69</xdr:row>
      <xdr:rowOff>139700</xdr:rowOff>
    </xdr:to>
    <xdr:cxnSp macro="">
      <xdr:nvCxnSpPr>
        <xdr:cNvPr id="170" name="直線コネクタ 169"/>
        <xdr:cNvCxnSpPr/>
      </xdr:nvCxnSpPr>
      <xdr:spPr>
        <a:xfrm>
          <a:off x="762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68</xdr:row>
      <xdr:rowOff>168927</xdr:rowOff>
    </xdr:from>
    <xdr:ext cx="531299" cy="259045"/>
    <xdr:sp macro="" textlink="">
      <xdr:nvSpPr>
        <xdr:cNvPr id="171" name="テキスト ボックス 170"/>
        <xdr:cNvSpPr txBox="1"/>
      </xdr:nvSpPr>
      <xdr:spPr>
        <a:xfrm>
          <a:off x="230701" y="11827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154463</xdr:rowOff>
    </xdr:from>
    <xdr:to>
      <xdr:col>24</xdr:col>
      <xdr:colOff>62865</xdr:colOff>
      <xdr:row>78</xdr:row>
      <xdr:rowOff>147606</xdr:rowOff>
    </xdr:to>
    <xdr:cxnSp macro="">
      <xdr:nvCxnSpPr>
        <xdr:cNvPr id="175" name="直線コネクタ 174"/>
        <xdr:cNvCxnSpPr/>
      </xdr:nvCxnSpPr>
      <xdr:spPr>
        <a:xfrm flipV="1">
          <a:off x="4633595" y="12155963"/>
          <a:ext cx="1270" cy="1364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151433</xdr:rowOff>
    </xdr:from>
    <xdr:ext cx="469744" cy="259045"/>
    <xdr:sp macro="" textlink="">
      <xdr:nvSpPr>
        <xdr:cNvPr id="176" name="維持補修費最小値テキスト"/>
        <xdr:cNvSpPr txBox="1"/>
      </xdr:nvSpPr>
      <xdr:spPr>
        <a:xfrm>
          <a:off x="4686300" y="1352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147606</xdr:rowOff>
    </xdr:from>
    <xdr:to>
      <xdr:col>24</xdr:col>
      <xdr:colOff>152400</xdr:colOff>
      <xdr:row>78</xdr:row>
      <xdr:rowOff>147606</xdr:rowOff>
    </xdr:to>
    <xdr:cxnSp macro="">
      <xdr:nvCxnSpPr>
        <xdr:cNvPr id="177" name="直線コネクタ 176"/>
        <xdr:cNvCxnSpPr/>
      </xdr:nvCxnSpPr>
      <xdr:spPr>
        <a:xfrm>
          <a:off x="4546600" y="13520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101140</xdr:rowOff>
    </xdr:from>
    <xdr:ext cx="534377" cy="259045"/>
    <xdr:sp macro="" textlink="">
      <xdr:nvSpPr>
        <xdr:cNvPr id="178" name="維持補修費最大値テキスト"/>
        <xdr:cNvSpPr txBox="1"/>
      </xdr:nvSpPr>
      <xdr:spPr>
        <a:xfrm>
          <a:off x="4686300" y="11931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154463</xdr:rowOff>
    </xdr:from>
    <xdr:to>
      <xdr:col>24</xdr:col>
      <xdr:colOff>152400</xdr:colOff>
      <xdr:row>70</xdr:row>
      <xdr:rowOff>154463</xdr:rowOff>
    </xdr:to>
    <xdr:cxnSp macro="">
      <xdr:nvCxnSpPr>
        <xdr:cNvPr id="179" name="直線コネクタ 178"/>
        <xdr:cNvCxnSpPr/>
      </xdr:nvCxnSpPr>
      <xdr:spPr>
        <a:xfrm>
          <a:off x="4546600" y="121559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16351</xdr:rowOff>
    </xdr:from>
    <xdr:to>
      <xdr:col>24</xdr:col>
      <xdr:colOff>63500</xdr:colOff>
      <xdr:row>75</xdr:row>
      <xdr:rowOff>86551</xdr:rowOff>
    </xdr:to>
    <xdr:cxnSp macro="">
      <xdr:nvCxnSpPr>
        <xdr:cNvPr id="180" name="直線コネクタ 179"/>
        <xdr:cNvCxnSpPr/>
      </xdr:nvCxnSpPr>
      <xdr:spPr>
        <a:xfrm flipV="1">
          <a:off x="3797300" y="12875101"/>
          <a:ext cx="838200" cy="70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39419</xdr:rowOff>
    </xdr:from>
    <xdr:ext cx="469744" cy="259045"/>
    <xdr:sp macro="" textlink="">
      <xdr:nvSpPr>
        <xdr:cNvPr id="181" name="維持補修費平均値テキスト"/>
        <xdr:cNvSpPr txBox="1"/>
      </xdr:nvSpPr>
      <xdr:spPr>
        <a:xfrm>
          <a:off x="4686300" y="130696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60992</xdr:rowOff>
    </xdr:from>
    <xdr:to>
      <xdr:col>24</xdr:col>
      <xdr:colOff>114300</xdr:colOff>
      <xdr:row>76</xdr:row>
      <xdr:rowOff>162592</xdr:rowOff>
    </xdr:to>
    <xdr:sp macro="" textlink="">
      <xdr:nvSpPr>
        <xdr:cNvPr id="182" name="フローチャート: 判断 181"/>
        <xdr:cNvSpPr/>
      </xdr:nvSpPr>
      <xdr:spPr>
        <a:xfrm>
          <a:off x="4584700" y="13091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71120</xdr:rowOff>
    </xdr:from>
    <xdr:to>
      <xdr:col>19</xdr:col>
      <xdr:colOff>177800</xdr:colOff>
      <xdr:row>75</xdr:row>
      <xdr:rowOff>86551</xdr:rowOff>
    </xdr:to>
    <xdr:cxnSp macro="">
      <xdr:nvCxnSpPr>
        <xdr:cNvPr id="183" name="直線コネクタ 182"/>
        <xdr:cNvCxnSpPr/>
      </xdr:nvCxnSpPr>
      <xdr:spPr>
        <a:xfrm>
          <a:off x="2908300" y="12929870"/>
          <a:ext cx="889000" cy="15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148050</xdr:rowOff>
    </xdr:from>
    <xdr:to>
      <xdr:col>20</xdr:col>
      <xdr:colOff>38100</xdr:colOff>
      <xdr:row>77</xdr:row>
      <xdr:rowOff>78200</xdr:rowOff>
    </xdr:to>
    <xdr:sp macro="" textlink="">
      <xdr:nvSpPr>
        <xdr:cNvPr id="184" name="フローチャート: 判断 183"/>
        <xdr:cNvSpPr/>
      </xdr:nvSpPr>
      <xdr:spPr>
        <a:xfrm>
          <a:off x="3746500" y="13178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69327</xdr:rowOff>
    </xdr:from>
    <xdr:ext cx="469744" cy="259045"/>
    <xdr:sp macro="" textlink="">
      <xdr:nvSpPr>
        <xdr:cNvPr id="185" name="テキスト ボックス 184"/>
        <xdr:cNvSpPr txBox="1"/>
      </xdr:nvSpPr>
      <xdr:spPr>
        <a:xfrm>
          <a:off x="3562428" y="132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71120</xdr:rowOff>
    </xdr:from>
    <xdr:to>
      <xdr:col>15</xdr:col>
      <xdr:colOff>50800</xdr:colOff>
      <xdr:row>75</xdr:row>
      <xdr:rowOff>135128</xdr:rowOff>
    </xdr:to>
    <xdr:cxnSp macro="">
      <xdr:nvCxnSpPr>
        <xdr:cNvPr id="186" name="直線コネクタ 185"/>
        <xdr:cNvCxnSpPr/>
      </xdr:nvCxnSpPr>
      <xdr:spPr>
        <a:xfrm flipV="1">
          <a:off x="2019300" y="1292987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134238</xdr:rowOff>
    </xdr:from>
    <xdr:to>
      <xdr:col>15</xdr:col>
      <xdr:colOff>101600</xdr:colOff>
      <xdr:row>77</xdr:row>
      <xdr:rowOff>64388</xdr:rowOff>
    </xdr:to>
    <xdr:sp macro="" textlink="">
      <xdr:nvSpPr>
        <xdr:cNvPr id="187" name="フローチャート: 判断 186"/>
        <xdr:cNvSpPr/>
      </xdr:nvSpPr>
      <xdr:spPr>
        <a:xfrm>
          <a:off x="2857500" y="13164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55515</xdr:rowOff>
    </xdr:from>
    <xdr:ext cx="469744" cy="259045"/>
    <xdr:sp macro="" textlink="">
      <xdr:nvSpPr>
        <xdr:cNvPr id="188" name="テキスト ボックス 187"/>
        <xdr:cNvSpPr txBox="1"/>
      </xdr:nvSpPr>
      <xdr:spPr>
        <a:xfrm>
          <a:off x="2673428" y="13257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135128</xdr:rowOff>
    </xdr:from>
    <xdr:to>
      <xdr:col>10</xdr:col>
      <xdr:colOff>114300</xdr:colOff>
      <xdr:row>76</xdr:row>
      <xdr:rowOff>22447</xdr:rowOff>
    </xdr:to>
    <xdr:cxnSp macro="">
      <xdr:nvCxnSpPr>
        <xdr:cNvPr id="189" name="直線コネクタ 188"/>
        <xdr:cNvCxnSpPr/>
      </xdr:nvCxnSpPr>
      <xdr:spPr>
        <a:xfrm flipV="1">
          <a:off x="1130300" y="12993878"/>
          <a:ext cx="889000" cy="58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77279</xdr:rowOff>
    </xdr:from>
    <xdr:to>
      <xdr:col>10</xdr:col>
      <xdr:colOff>165100</xdr:colOff>
      <xdr:row>77</xdr:row>
      <xdr:rowOff>7429</xdr:rowOff>
    </xdr:to>
    <xdr:sp macro="" textlink="">
      <xdr:nvSpPr>
        <xdr:cNvPr id="190" name="フローチャート: 判断 189"/>
        <xdr:cNvSpPr/>
      </xdr:nvSpPr>
      <xdr:spPr>
        <a:xfrm>
          <a:off x="1968500" y="13107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170006</xdr:rowOff>
    </xdr:from>
    <xdr:ext cx="469744" cy="259045"/>
    <xdr:sp macro="" textlink="">
      <xdr:nvSpPr>
        <xdr:cNvPr id="191" name="テキスト ボックス 190"/>
        <xdr:cNvSpPr txBox="1"/>
      </xdr:nvSpPr>
      <xdr:spPr>
        <a:xfrm>
          <a:off x="1784428" y="13200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98425</xdr:rowOff>
    </xdr:from>
    <xdr:to>
      <xdr:col>6</xdr:col>
      <xdr:colOff>38100</xdr:colOff>
      <xdr:row>77</xdr:row>
      <xdr:rowOff>28575</xdr:rowOff>
    </xdr:to>
    <xdr:sp macro="" textlink="">
      <xdr:nvSpPr>
        <xdr:cNvPr id="192" name="フローチャート: 判断 191"/>
        <xdr:cNvSpPr/>
      </xdr:nvSpPr>
      <xdr:spPr>
        <a:xfrm>
          <a:off x="1079500" y="1312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19702</xdr:rowOff>
    </xdr:from>
    <xdr:ext cx="469744" cy="259045"/>
    <xdr:sp macro="" textlink="">
      <xdr:nvSpPr>
        <xdr:cNvPr id="193" name="テキスト ボックス 192"/>
        <xdr:cNvSpPr txBox="1"/>
      </xdr:nvSpPr>
      <xdr:spPr>
        <a:xfrm>
          <a:off x="895428" y="1322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137001</xdr:rowOff>
    </xdr:from>
    <xdr:to>
      <xdr:col>24</xdr:col>
      <xdr:colOff>114300</xdr:colOff>
      <xdr:row>75</xdr:row>
      <xdr:rowOff>67151</xdr:rowOff>
    </xdr:to>
    <xdr:sp macro="" textlink="">
      <xdr:nvSpPr>
        <xdr:cNvPr id="199" name="楕円 198"/>
        <xdr:cNvSpPr/>
      </xdr:nvSpPr>
      <xdr:spPr>
        <a:xfrm>
          <a:off x="4584700" y="12824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159878</xdr:rowOff>
    </xdr:from>
    <xdr:ext cx="469744" cy="259045"/>
    <xdr:sp macro="" textlink="">
      <xdr:nvSpPr>
        <xdr:cNvPr id="200" name="維持補修費該当値テキスト"/>
        <xdr:cNvSpPr txBox="1"/>
      </xdr:nvSpPr>
      <xdr:spPr>
        <a:xfrm>
          <a:off x="4686300" y="12675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35751</xdr:rowOff>
    </xdr:from>
    <xdr:to>
      <xdr:col>20</xdr:col>
      <xdr:colOff>38100</xdr:colOff>
      <xdr:row>75</xdr:row>
      <xdr:rowOff>137351</xdr:rowOff>
    </xdr:to>
    <xdr:sp macro="" textlink="">
      <xdr:nvSpPr>
        <xdr:cNvPr id="201" name="楕円 200"/>
        <xdr:cNvSpPr/>
      </xdr:nvSpPr>
      <xdr:spPr>
        <a:xfrm>
          <a:off x="3746500" y="128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73</xdr:row>
      <xdr:rowOff>153878</xdr:rowOff>
    </xdr:from>
    <xdr:ext cx="469744" cy="259045"/>
    <xdr:sp macro="" textlink="">
      <xdr:nvSpPr>
        <xdr:cNvPr id="202" name="テキスト ボックス 201"/>
        <xdr:cNvSpPr txBox="1"/>
      </xdr:nvSpPr>
      <xdr:spPr>
        <a:xfrm>
          <a:off x="3562428" y="12669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20320</xdr:rowOff>
    </xdr:from>
    <xdr:to>
      <xdr:col>15</xdr:col>
      <xdr:colOff>101600</xdr:colOff>
      <xdr:row>75</xdr:row>
      <xdr:rowOff>121920</xdr:rowOff>
    </xdr:to>
    <xdr:sp macro="" textlink="">
      <xdr:nvSpPr>
        <xdr:cNvPr id="203" name="楕円 202"/>
        <xdr:cNvSpPr/>
      </xdr:nvSpPr>
      <xdr:spPr>
        <a:xfrm>
          <a:off x="2857500" y="1287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138447</xdr:rowOff>
    </xdr:from>
    <xdr:ext cx="469744" cy="259045"/>
    <xdr:sp macro="" textlink="">
      <xdr:nvSpPr>
        <xdr:cNvPr id="204" name="テキスト ボックス 203"/>
        <xdr:cNvSpPr txBox="1"/>
      </xdr:nvSpPr>
      <xdr:spPr>
        <a:xfrm>
          <a:off x="2673428" y="12654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84328</xdr:rowOff>
    </xdr:from>
    <xdr:to>
      <xdr:col>10</xdr:col>
      <xdr:colOff>165100</xdr:colOff>
      <xdr:row>76</xdr:row>
      <xdr:rowOff>14478</xdr:rowOff>
    </xdr:to>
    <xdr:sp macro="" textlink="">
      <xdr:nvSpPr>
        <xdr:cNvPr id="205" name="楕円 204"/>
        <xdr:cNvSpPr/>
      </xdr:nvSpPr>
      <xdr:spPr>
        <a:xfrm>
          <a:off x="1968500" y="1294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31005</xdr:rowOff>
    </xdr:from>
    <xdr:ext cx="469744" cy="259045"/>
    <xdr:sp macro="" textlink="">
      <xdr:nvSpPr>
        <xdr:cNvPr id="206" name="テキスト ボックス 205"/>
        <xdr:cNvSpPr txBox="1"/>
      </xdr:nvSpPr>
      <xdr:spPr>
        <a:xfrm>
          <a:off x="1784428" y="12718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143097</xdr:rowOff>
    </xdr:from>
    <xdr:to>
      <xdr:col>6</xdr:col>
      <xdr:colOff>38100</xdr:colOff>
      <xdr:row>76</xdr:row>
      <xdr:rowOff>73248</xdr:rowOff>
    </xdr:to>
    <xdr:sp macro="" textlink="">
      <xdr:nvSpPr>
        <xdr:cNvPr id="207" name="楕円 206"/>
        <xdr:cNvSpPr/>
      </xdr:nvSpPr>
      <xdr:spPr>
        <a:xfrm>
          <a:off x="1079500" y="1300184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89774</xdr:rowOff>
    </xdr:from>
    <xdr:ext cx="469744" cy="259045"/>
    <xdr:sp macro="" textlink="">
      <xdr:nvSpPr>
        <xdr:cNvPr id="208" name="テキスト ボックス 207"/>
        <xdr:cNvSpPr txBox="1"/>
      </xdr:nvSpPr>
      <xdr:spPr>
        <a:xfrm>
          <a:off x="895428" y="12777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20" name="直線コネクタ 219"/>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21" name="テキスト ボックス 220"/>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2" name="直線コネクタ 221"/>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3" name="テキスト ボックス 222"/>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4" name="直線コネクタ 223"/>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5" name="テキスト ボックス 224"/>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6" name="直線コネクタ 225"/>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7" name="テキスト ボックス 226"/>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8" name="直線コネクタ 227"/>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9" name="テキスト ボックス 228"/>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30" name="直線コネクタ 229"/>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31" name="テキスト ボックス 230"/>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3" name="テキスト ボックス 23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109885</xdr:rowOff>
    </xdr:from>
    <xdr:to>
      <xdr:col>24</xdr:col>
      <xdr:colOff>62865</xdr:colOff>
      <xdr:row>98</xdr:row>
      <xdr:rowOff>157597</xdr:rowOff>
    </xdr:to>
    <xdr:cxnSp macro="">
      <xdr:nvCxnSpPr>
        <xdr:cNvPr id="235" name="直線コネクタ 234"/>
        <xdr:cNvCxnSpPr/>
      </xdr:nvCxnSpPr>
      <xdr:spPr>
        <a:xfrm flipV="1">
          <a:off x="4633595" y="15540385"/>
          <a:ext cx="1270" cy="14193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161424</xdr:rowOff>
    </xdr:from>
    <xdr:ext cx="534377" cy="259045"/>
    <xdr:sp macro="" textlink="">
      <xdr:nvSpPr>
        <xdr:cNvPr id="236" name="扶助費最小値テキスト"/>
        <xdr:cNvSpPr txBox="1"/>
      </xdr:nvSpPr>
      <xdr:spPr>
        <a:xfrm>
          <a:off x="4686300" y="16963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73,452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157597</xdr:rowOff>
    </xdr:from>
    <xdr:to>
      <xdr:col>24</xdr:col>
      <xdr:colOff>152400</xdr:colOff>
      <xdr:row>98</xdr:row>
      <xdr:rowOff>157597</xdr:rowOff>
    </xdr:to>
    <xdr:cxnSp macro="">
      <xdr:nvCxnSpPr>
        <xdr:cNvPr id="237" name="直線コネクタ 236"/>
        <xdr:cNvCxnSpPr/>
      </xdr:nvCxnSpPr>
      <xdr:spPr>
        <a:xfrm>
          <a:off x="4546600" y="169596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56562</xdr:rowOff>
    </xdr:from>
    <xdr:ext cx="599010" cy="259045"/>
    <xdr:sp macro="" textlink="">
      <xdr:nvSpPr>
        <xdr:cNvPr id="238" name="扶助費最大値テキスト"/>
        <xdr:cNvSpPr txBox="1"/>
      </xdr:nvSpPr>
      <xdr:spPr>
        <a:xfrm>
          <a:off x="4686300" y="15315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109885</xdr:rowOff>
    </xdr:from>
    <xdr:to>
      <xdr:col>24</xdr:col>
      <xdr:colOff>152400</xdr:colOff>
      <xdr:row>90</xdr:row>
      <xdr:rowOff>109885</xdr:rowOff>
    </xdr:to>
    <xdr:cxnSp macro="">
      <xdr:nvCxnSpPr>
        <xdr:cNvPr id="239" name="直線コネクタ 238"/>
        <xdr:cNvCxnSpPr/>
      </xdr:nvCxnSpPr>
      <xdr:spPr>
        <a:xfrm>
          <a:off x="4546600" y="15540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148158</xdr:rowOff>
    </xdr:from>
    <xdr:to>
      <xdr:col>24</xdr:col>
      <xdr:colOff>63500</xdr:colOff>
      <xdr:row>92</xdr:row>
      <xdr:rowOff>52865</xdr:rowOff>
    </xdr:to>
    <xdr:cxnSp macro="">
      <xdr:nvCxnSpPr>
        <xdr:cNvPr id="240" name="直線コネクタ 239"/>
        <xdr:cNvCxnSpPr/>
      </xdr:nvCxnSpPr>
      <xdr:spPr>
        <a:xfrm>
          <a:off x="3797300" y="15407208"/>
          <a:ext cx="838200" cy="419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51717</xdr:rowOff>
    </xdr:from>
    <xdr:ext cx="534377" cy="259045"/>
    <xdr:sp macro="" textlink="">
      <xdr:nvSpPr>
        <xdr:cNvPr id="241" name="扶助費平均値テキスト"/>
        <xdr:cNvSpPr txBox="1"/>
      </xdr:nvSpPr>
      <xdr:spPr>
        <a:xfrm>
          <a:off x="4686300" y="161680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73290</xdr:rowOff>
    </xdr:from>
    <xdr:to>
      <xdr:col>24</xdr:col>
      <xdr:colOff>114300</xdr:colOff>
      <xdr:row>95</xdr:row>
      <xdr:rowOff>3440</xdr:rowOff>
    </xdr:to>
    <xdr:sp macro="" textlink="">
      <xdr:nvSpPr>
        <xdr:cNvPr id="242" name="フローチャート: 判断 241"/>
        <xdr:cNvSpPr/>
      </xdr:nvSpPr>
      <xdr:spPr>
        <a:xfrm>
          <a:off x="4584700" y="1618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148158</xdr:rowOff>
    </xdr:from>
    <xdr:to>
      <xdr:col>19</xdr:col>
      <xdr:colOff>177800</xdr:colOff>
      <xdr:row>94</xdr:row>
      <xdr:rowOff>83955</xdr:rowOff>
    </xdr:to>
    <xdr:cxnSp macro="">
      <xdr:nvCxnSpPr>
        <xdr:cNvPr id="243" name="直線コネクタ 242"/>
        <xdr:cNvCxnSpPr/>
      </xdr:nvCxnSpPr>
      <xdr:spPr>
        <a:xfrm flipV="1">
          <a:off x="2908300" y="15407208"/>
          <a:ext cx="889000" cy="79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91</xdr:row>
      <xdr:rowOff>134162</xdr:rowOff>
    </xdr:from>
    <xdr:to>
      <xdr:col>20</xdr:col>
      <xdr:colOff>38100</xdr:colOff>
      <xdr:row>92</xdr:row>
      <xdr:rowOff>64312</xdr:rowOff>
    </xdr:to>
    <xdr:sp macro="" textlink="">
      <xdr:nvSpPr>
        <xdr:cNvPr id="244" name="フローチャート: 判断 243"/>
        <xdr:cNvSpPr/>
      </xdr:nvSpPr>
      <xdr:spPr>
        <a:xfrm>
          <a:off x="3746500" y="15736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55439</xdr:rowOff>
    </xdr:from>
    <xdr:ext cx="599010" cy="259045"/>
    <xdr:sp macro="" textlink="">
      <xdr:nvSpPr>
        <xdr:cNvPr id="245" name="テキスト ボックス 244"/>
        <xdr:cNvSpPr txBox="1"/>
      </xdr:nvSpPr>
      <xdr:spPr>
        <a:xfrm>
          <a:off x="3497795" y="158288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83955</xdr:rowOff>
    </xdr:from>
    <xdr:to>
      <xdr:col>15</xdr:col>
      <xdr:colOff>50800</xdr:colOff>
      <xdr:row>94</xdr:row>
      <xdr:rowOff>146558</xdr:rowOff>
    </xdr:to>
    <xdr:cxnSp macro="">
      <xdr:nvCxnSpPr>
        <xdr:cNvPr id="246" name="直線コネクタ 245"/>
        <xdr:cNvCxnSpPr/>
      </xdr:nvCxnSpPr>
      <xdr:spPr>
        <a:xfrm flipV="1">
          <a:off x="2019300" y="16200255"/>
          <a:ext cx="889000" cy="62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31130</xdr:rowOff>
    </xdr:from>
    <xdr:to>
      <xdr:col>15</xdr:col>
      <xdr:colOff>101600</xdr:colOff>
      <xdr:row>96</xdr:row>
      <xdr:rowOff>132730</xdr:rowOff>
    </xdr:to>
    <xdr:sp macro="" textlink="">
      <xdr:nvSpPr>
        <xdr:cNvPr id="247" name="フローチャート: 判断 246"/>
        <xdr:cNvSpPr/>
      </xdr:nvSpPr>
      <xdr:spPr>
        <a:xfrm>
          <a:off x="2857500" y="1649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123857</xdr:rowOff>
    </xdr:from>
    <xdr:ext cx="534377" cy="259045"/>
    <xdr:sp macro="" textlink="">
      <xdr:nvSpPr>
        <xdr:cNvPr id="248" name="テキスト ボックス 247"/>
        <xdr:cNvSpPr txBox="1"/>
      </xdr:nvSpPr>
      <xdr:spPr>
        <a:xfrm>
          <a:off x="2641111" y="16583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146558</xdr:rowOff>
    </xdr:from>
    <xdr:to>
      <xdr:col>10</xdr:col>
      <xdr:colOff>114300</xdr:colOff>
      <xdr:row>95</xdr:row>
      <xdr:rowOff>123403</xdr:rowOff>
    </xdr:to>
    <xdr:cxnSp macro="">
      <xdr:nvCxnSpPr>
        <xdr:cNvPr id="249" name="直線コネクタ 248"/>
        <xdr:cNvCxnSpPr/>
      </xdr:nvCxnSpPr>
      <xdr:spPr>
        <a:xfrm flipV="1">
          <a:off x="1130300" y="16262858"/>
          <a:ext cx="889000" cy="14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114536</xdr:rowOff>
    </xdr:from>
    <xdr:to>
      <xdr:col>10</xdr:col>
      <xdr:colOff>165100</xdr:colOff>
      <xdr:row>97</xdr:row>
      <xdr:rowOff>44686</xdr:rowOff>
    </xdr:to>
    <xdr:sp macro="" textlink="">
      <xdr:nvSpPr>
        <xdr:cNvPr id="250" name="フローチャート: 判断 249"/>
        <xdr:cNvSpPr/>
      </xdr:nvSpPr>
      <xdr:spPr>
        <a:xfrm>
          <a:off x="1968500" y="1657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35813</xdr:rowOff>
    </xdr:from>
    <xdr:ext cx="534377" cy="259045"/>
    <xdr:sp macro="" textlink="">
      <xdr:nvSpPr>
        <xdr:cNvPr id="251" name="テキスト ボックス 250"/>
        <xdr:cNvSpPr txBox="1"/>
      </xdr:nvSpPr>
      <xdr:spPr>
        <a:xfrm>
          <a:off x="1752111" y="16666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108919</xdr:rowOff>
    </xdr:from>
    <xdr:to>
      <xdr:col>6</xdr:col>
      <xdr:colOff>38100</xdr:colOff>
      <xdr:row>98</xdr:row>
      <xdr:rowOff>39069</xdr:rowOff>
    </xdr:to>
    <xdr:sp macro="" textlink="">
      <xdr:nvSpPr>
        <xdr:cNvPr id="252" name="フローチャート: 判断 251"/>
        <xdr:cNvSpPr/>
      </xdr:nvSpPr>
      <xdr:spPr>
        <a:xfrm>
          <a:off x="1079500" y="16739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30196</xdr:rowOff>
    </xdr:from>
    <xdr:ext cx="534377" cy="259045"/>
    <xdr:sp macro="" textlink="">
      <xdr:nvSpPr>
        <xdr:cNvPr id="253" name="テキスト ボックス 252"/>
        <xdr:cNvSpPr txBox="1"/>
      </xdr:nvSpPr>
      <xdr:spPr>
        <a:xfrm>
          <a:off x="863111" y="16832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4" name="テキスト ボックス 25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5" name="テキスト ボックス 25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6" name="テキスト ボックス 25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7" name="テキスト ボックス 25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8" name="テキスト ボックス 25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2065</xdr:rowOff>
    </xdr:from>
    <xdr:to>
      <xdr:col>24</xdr:col>
      <xdr:colOff>114300</xdr:colOff>
      <xdr:row>92</xdr:row>
      <xdr:rowOff>103665</xdr:rowOff>
    </xdr:to>
    <xdr:sp macro="" textlink="">
      <xdr:nvSpPr>
        <xdr:cNvPr id="259" name="楕円 258"/>
        <xdr:cNvSpPr/>
      </xdr:nvSpPr>
      <xdr:spPr>
        <a:xfrm>
          <a:off x="4584700" y="15775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91</xdr:row>
      <xdr:rowOff>24942</xdr:rowOff>
    </xdr:from>
    <xdr:ext cx="599010" cy="259045"/>
    <xdr:sp macro="" textlink="">
      <xdr:nvSpPr>
        <xdr:cNvPr id="260" name="扶助費該当値テキスト"/>
        <xdr:cNvSpPr txBox="1"/>
      </xdr:nvSpPr>
      <xdr:spPr>
        <a:xfrm>
          <a:off x="4686300" y="15626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97358</xdr:rowOff>
    </xdr:from>
    <xdr:to>
      <xdr:col>20</xdr:col>
      <xdr:colOff>38100</xdr:colOff>
      <xdr:row>90</xdr:row>
      <xdr:rowOff>27508</xdr:rowOff>
    </xdr:to>
    <xdr:sp macro="" textlink="">
      <xdr:nvSpPr>
        <xdr:cNvPr id="261" name="楕円 260"/>
        <xdr:cNvSpPr/>
      </xdr:nvSpPr>
      <xdr:spPr>
        <a:xfrm>
          <a:off x="3746500" y="15356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88</xdr:row>
      <xdr:rowOff>44035</xdr:rowOff>
    </xdr:from>
    <xdr:ext cx="599010" cy="259045"/>
    <xdr:sp macro="" textlink="">
      <xdr:nvSpPr>
        <xdr:cNvPr id="262" name="テキスト ボックス 261"/>
        <xdr:cNvSpPr txBox="1"/>
      </xdr:nvSpPr>
      <xdr:spPr>
        <a:xfrm>
          <a:off x="3497795" y="151316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33155</xdr:rowOff>
    </xdr:from>
    <xdr:to>
      <xdr:col>15</xdr:col>
      <xdr:colOff>101600</xdr:colOff>
      <xdr:row>94</xdr:row>
      <xdr:rowOff>134755</xdr:rowOff>
    </xdr:to>
    <xdr:sp macro="" textlink="">
      <xdr:nvSpPr>
        <xdr:cNvPr id="263" name="楕円 262"/>
        <xdr:cNvSpPr/>
      </xdr:nvSpPr>
      <xdr:spPr>
        <a:xfrm>
          <a:off x="2857500" y="1614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151282</xdr:rowOff>
    </xdr:from>
    <xdr:ext cx="534377" cy="259045"/>
    <xdr:sp macro="" textlink="">
      <xdr:nvSpPr>
        <xdr:cNvPr id="264" name="テキスト ボックス 263"/>
        <xdr:cNvSpPr txBox="1"/>
      </xdr:nvSpPr>
      <xdr:spPr>
        <a:xfrm>
          <a:off x="2641111" y="15924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95758</xdr:rowOff>
    </xdr:from>
    <xdr:to>
      <xdr:col>10</xdr:col>
      <xdr:colOff>165100</xdr:colOff>
      <xdr:row>95</xdr:row>
      <xdr:rowOff>25908</xdr:rowOff>
    </xdr:to>
    <xdr:sp macro="" textlink="">
      <xdr:nvSpPr>
        <xdr:cNvPr id="265" name="楕円 264"/>
        <xdr:cNvSpPr/>
      </xdr:nvSpPr>
      <xdr:spPr>
        <a:xfrm>
          <a:off x="1968500" y="16212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42435</xdr:rowOff>
    </xdr:from>
    <xdr:ext cx="534377" cy="259045"/>
    <xdr:sp macro="" textlink="">
      <xdr:nvSpPr>
        <xdr:cNvPr id="266" name="テキスト ボックス 265"/>
        <xdr:cNvSpPr txBox="1"/>
      </xdr:nvSpPr>
      <xdr:spPr>
        <a:xfrm>
          <a:off x="1752111" y="159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72603</xdr:rowOff>
    </xdr:from>
    <xdr:to>
      <xdr:col>6</xdr:col>
      <xdr:colOff>38100</xdr:colOff>
      <xdr:row>96</xdr:row>
      <xdr:rowOff>2753</xdr:rowOff>
    </xdr:to>
    <xdr:sp macro="" textlink="">
      <xdr:nvSpPr>
        <xdr:cNvPr id="267" name="楕円 266"/>
        <xdr:cNvSpPr/>
      </xdr:nvSpPr>
      <xdr:spPr>
        <a:xfrm>
          <a:off x="1079500" y="16360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19280</xdr:rowOff>
    </xdr:from>
    <xdr:ext cx="534377" cy="259045"/>
    <xdr:sp macro="" textlink="">
      <xdr:nvSpPr>
        <xdr:cNvPr id="268" name="テキスト ボックス 267"/>
        <xdr:cNvSpPr txBox="1"/>
      </xdr:nvSpPr>
      <xdr:spPr>
        <a:xfrm>
          <a:off x="863111" y="1613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7" name="テキスト ボックス 27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9" name="テキスト ボックス 278"/>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81" name="テキスト ボックス 280"/>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3" name="テキスト ボックス 282"/>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160763</xdr:rowOff>
    </xdr:from>
    <xdr:ext cx="595419" cy="259045"/>
    <xdr:sp macro="" textlink="">
      <xdr:nvSpPr>
        <xdr:cNvPr id="285" name="テキスト ボックス 284"/>
        <xdr:cNvSpPr txBox="1"/>
      </xdr:nvSpPr>
      <xdr:spPr>
        <a:xfrm>
          <a:off x="6008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7" name="テキスト ボックス 286"/>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9" name="テキスト ボックス 288"/>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91" name="テキスト ボックス 290"/>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3" name="テキスト ボックス 29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37</xdr:row>
      <xdr:rowOff>46464</xdr:rowOff>
    </xdr:from>
    <xdr:to>
      <xdr:col>54</xdr:col>
      <xdr:colOff>189865</xdr:colOff>
      <xdr:row>39</xdr:row>
      <xdr:rowOff>83399</xdr:rowOff>
    </xdr:to>
    <xdr:cxnSp macro="">
      <xdr:nvCxnSpPr>
        <xdr:cNvPr id="295" name="直線コネクタ 294"/>
        <xdr:cNvCxnSpPr/>
      </xdr:nvCxnSpPr>
      <xdr:spPr>
        <a:xfrm flipV="1">
          <a:off x="10475595" y="6390114"/>
          <a:ext cx="1270" cy="379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87226</xdr:rowOff>
    </xdr:from>
    <xdr:ext cx="534377" cy="259045"/>
    <xdr:sp macro="" textlink="">
      <xdr:nvSpPr>
        <xdr:cNvPr id="296" name="補助費等最小値テキスト"/>
        <xdr:cNvSpPr txBox="1"/>
      </xdr:nvSpPr>
      <xdr:spPr>
        <a:xfrm>
          <a:off x="10528300" y="6773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61,422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83399</xdr:rowOff>
    </xdr:from>
    <xdr:to>
      <xdr:col>55</xdr:col>
      <xdr:colOff>88900</xdr:colOff>
      <xdr:row>39</xdr:row>
      <xdr:rowOff>83399</xdr:rowOff>
    </xdr:to>
    <xdr:cxnSp macro="">
      <xdr:nvCxnSpPr>
        <xdr:cNvPr id="297" name="直線コネクタ 296"/>
        <xdr:cNvCxnSpPr/>
      </xdr:nvCxnSpPr>
      <xdr:spPr>
        <a:xfrm>
          <a:off x="10388600" y="6769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164591</xdr:rowOff>
    </xdr:from>
    <xdr:ext cx="534377" cy="259045"/>
    <xdr:sp macro="" textlink="">
      <xdr:nvSpPr>
        <xdr:cNvPr id="298" name="補助費等最大値テキスト"/>
        <xdr:cNvSpPr txBox="1"/>
      </xdr:nvSpPr>
      <xdr:spPr>
        <a:xfrm>
          <a:off x="10528300" y="616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46464</xdr:rowOff>
    </xdr:from>
    <xdr:to>
      <xdr:col>55</xdr:col>
      <xdr:colOff>88900</xdr:colOff>
      <xdr:row>37</xdr:row>
      <xdr:rowOff>46464</xdr:rowOff>
    </xdr:to>
    <xdr:cxnSp macro="">
      <xdr:nvCxnSpPr>
        <xdr:cNvPr id="299" name="直線コネクタ 298"/>
        <xdr:cNvCxnSpPr/>
      </xdr:nvCxnSpPr>
      <xdr:spPr>
        <a:xfrm>
          <a:off x="10388600" y="6390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148039</xdr:rowOff>
    </xdr:from>
    <xdr:to>
      <xdr:col>55</xdr:col>
      <xdr:colOff>0</xdr:colOff>
      <xdr:row>37</xdr:row>
      <xdr:rowOff>46464</xdr:rowOff>
    </xdr:to>
    <xdr:cxnSp macro="">
      <xdr:nvCxnSpPr>
        <xdr:cNvPr id="300" name="直線コネクタ 299"/>
        <xdr:cNvCxnSpPr/>
      </xdr:nvCxnSpPr>
      <xdr:spPr>
        <a:xfrm>
          <a:off x="9639300" y="6320239"/>
          <a:ext cx="838200" cy="69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71855</xdr:rowOff>
    </xdr:from>
    <xdr:ext cx="534377" cy="259045"/>
    <xdr:sp macro="" textlink="">
      <xdr:nvSpPr>
        <xdr:cNvPr id="301" name="補助費等平均値テキスト"/>
        <xdr:cNvSpPr txBox="1"/>
      </xdr:nvSpPr>
      <xdr:spPr>
        <a:xfrm>
          <a:off x="10528300" y="65869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93428</xdr:rowOff>
    </xdr:from>
    <xdr:to>
      <xdr:col>55</xdr:col>
      <xdr:colOff>50800</xdr:colOff>
      <xdr:row>39</xdr:row>
      <xdr:rowOff>23578</xdr:rowOff>
    </xdr:to>
    <xdr:sp macro="" textlink="">
      <xdr:nvSpPr>
        <xdr:cNvPr id="302" name="フローチャート: 判断 301"/>
        <xdr:cNvSpPr/>
      </xdr:nvSpPr>
      <xdr:spPr>
        <a:xfrm>
          <a:off x="10426700" y="6608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30604</xdr:rowOff>
    </xdr:from>
    <xdr:to>
      <xdr:col>50</xdr:col>
      <xdr:colOff>114300</xdr:colOff>
      <xdr:row>36</xdr:row>
      <xdr:rowOff>148039</xdr:rowOff>
    </xdr:to>
    <xdr:cxnSp macro="">
      <xdr:nvCxnSpPr>
        <xdr:cNvPr id="303" name="直線コネクタ 302"/>
        <xdr:cNvCxnSpPr/>
      </xdr:nvCxnSpPr>
      <xdr:spPr>
        <a:xfrm>
          <a:off x="8750300" y="5345554"/>
          <a:ext cx="889000" cy="97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127740</xdr:rowOff>
    </xdr:from>
    <xdr:to>
      <xdr:col>50</xdr:col>
      <xdr:colOff>165100</xdr:colOff>
      <xdr:row>39</xdr:row>
      <xdr:rowOff>57890</xdr:rowOff>
    </xdr:to>
    <xdr:sp macro="" textlink="">
      <xdr:nvSpPr>
        <xdr:cNvPr id="304" name="フローチャート: 判断 303"/>
        <xdr:cNvSpPr/>
      </xdr:nvSpPr>
      <xdr:spPr>
        <a:xfrm>
          <a:off x="9588500" y="6642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39</xdr:row>
      <xdr:rowOff>49017</xdr:rowOff>
    </xdr:from>
    <xdr:ext cx="534377" cy="259045"/>
    <xdr:sp macro="" textlink="">
      <xdr:nvSpPr>
        <xdr:cNvPr id="305" name="テキスト ボックス 304"/>
        <xdr:cNvSpPr txBox="1"/>
      </xdr:nvSpPr>
      <xdr:spPr>
        <a:xfrm>
          <a:off x="9372111" y="6735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30604</xdr:rowOff>
    </xdr:from>
    <xdr:to>
      <xdr:col>45</xdr:col>
      <xdr:colOff>177800</xdr:colOff>
      <xdr:row>39</xdr:row>
      <xdr:rowOff>110994</xdr:rowOff>
    </xdr:to>
    <xdr:cxnSp macro="">
      <xdr:nvCxnSpPr>
        <xdr:cNvPr id="306" name="直線コネクタ 305"/>
        <xdr:cNvCxnSpPr/>
      </xdr:nvCxnSpPr>
      <xdr:spPr>
        <a:xfrm flipV="1">
          <a:off x="7861300" y="5345554"/>
          <a:ext cx="889000" cy="1451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122722</xdr:rowOff>
    </xdr:from>
    <xdr:to>
      <xdr:col>46</xdr:col>
      <xdr:colOff>38100</xdr:colOff>
      <xdr:row>32</xdr:row>
      <xdr:rowOff>52872</xdr:rowOff>
    </xdr:to>
    <xdr:sp macro="" textlink="">
      <xdr:nvSpPr>
        <xdr:cNvPr id="307" name="フローチャート: 判断 306"/>
        <xdr:cNvSpPr/>
      </xdr:nvSpPr>
      <xdr:spPr>
        <a:xfrm>
          <a:off x="8699500" y="543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43999</xdr:rowOff>
    </xdr:from>
    <xdr:ext cx="599010" cy="259045"/>
    <xdr:sp macro="" textlink="">
      <xdr:nvSpPr>
        <xdr:cNvPr id="308" name="テキスト ボックス 307"/>
        <xdr:cNvSpPr txBox="1"/>
      </xdr:nvSpPr>
      <xdr:spPr>
        <a:xfrm>
          <a:off x="8450795" y="553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110994</xdr:rowOff>
    </xdr:from>
    <xdr:to>
      <xdr:col>41</xdr:col>
      <xdr:colOff>50800</xdr:colOff>
      <xdr:row>39</xdr:row>
      <xdr:rowOff>112105</xdr:rowOff>
    </xdr:to>
    <xdr:cxnSp macro="">
      <xdr:nvCxnSpPr>
        <xdr:cNvPr id="309" name="直線コネクタ 308"/>
        <xdr:cNvCxnSpPr/>
      </xdr:nvCxnSpPr>
      <xdr:spPr>
        <a:xfrm flipV="1">
          <a:off x="6972300" y="6797544"/>
          <a:ext cx="889000" cy="1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110486</xdr:rowOff>
    </xdr:from>
    <xdr:to>
      <xdr:col>41</xdr:col>
      <xdr:colOff>101600</xdr:colOff>
      <xdr:row>40</xdr:row>
      <xdr:rowOff>40636</xdr:rowOff>
    </xdr:to>
    <xdr:sp macro="" textlink="">
      <xdr:nvSpPr>
        <xdr:cNvPr id="310" name="フローチャート: 判断 309"/>
        <xdr:cNvSpPr/>
      </xdr:nvSpPr>
      <xdr:spPr>
        <a:xfrm>
          <a:off x="7810500" y="679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40</xdr:row>
      <xdr:rowOff>31763</xdr:rowOff>
    </xdr:from>
    <xdr:ext cx="534377" cy="259045"/>
    <xdr:sp macro="" textlink="">
      <xdr:nvSpPr>
        <xdr:cNvPr id="311" name="テキスト ボックス 310"/>
        <xdr:cNvSpPr txBox="1"/>
      </xdr:nvSpPr>
      <xdr:spPr>
        <a:xfrm>
          <a:off x="7594111" y="6889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124453</xdr:rowOff>
    </xdr:from>
    <xdr:to>
      <xdr:col>36</xdr:col>
      <xdr:colOff>165100</xdr:colOff>
      <xdr:row>40</xdr:row>
      <xdr:rowOff>54603</xdr:rowOff>
    </xdr:to>
    <xdr:sp macro="" textlink="">
      <xdr:nvSpPr>
        <xdr:cNvPr id="312" name="フローチャート: 判断 311"/>
        <xdr:cNvSpPr/>
      </xdr:nvSpPr>
      <xdr:spPr>
        <a:xfrm>
          <a:off x="6921500" y="6811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40</xdr:row>
      <xdr:rowOff>45730</xdr:rowOff>
    </xdr:from>
    <xdr:ext cx="534377" cy="259045"/>
    <xdr:sp macro="" textlink="">
      <xdr:nvSpPr>
        <xdr:cNvPr id="313" name="テキスト ボックス 312"/>
        <xdr:cNvSpPr txBox="1"/>
      </xdr:nvSpPr>
      <xdr:spPr>
        <a:xfrm>
          <a:off x="6705111" y="6903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167114</xdr:rowOff>
    </xdr:from>
    <xdr:to>
      <xdr:col>55</xdr:col>
      <xdr:colOff>50800</xdr:colOff>
      <xdr:row>37</xdr:row>
      <xdr:rowOff>97264</xdr:rowOff>
    </xdr:to>
    <xdr:sp macro="" textlink="">
      <xdr:nvSpPr>
        <xdr:cNvPr id="319" name="楕円 318"/>
        <xdr:cNvSpPr/>
      </xdr:nvSpPr>
      <xdr:spPr>
        <a:xfrm>
          <a:off x="10426700" y="6339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120141</xdr:rowOff>
    </xdr:from>
    <xdr:ext cx="534377" cy="259045"/>
    <xdr:sp macro="" textlink="">
      <xdr:nvSpPr>
        <xdr:cNvPr id="320" name="補助費等該当値テキスト"/>
        <xdr:cNvSpPr txBox="1"/>
      </xdr:nvSpPr>
      <xdr:spPr>
        <a:xfrm>
          <a:off x="10528300" y="6292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97239</xdr:rowOff>
    </xdr:from>
    <xdr:to>
      <xdr:col>50</xdr:col>
      <xdr:colOff>165100</xdr:colOff>
      <xdr:row>37</xdr:row>
      <xdr:rowOff>27389</xdr:rowOff>
    </xdr:to>
    <xdr:sp macro="" textlink="">
      <xdr:nvSpPr>
        <xdr:cNvPr id="321" name="楕円 320"/>
        <xdr:cNvSpPr/>
      </xdr:nvSpPr>
      <xdr:spPr>
        <a:xfrm>
          <a:off x="9588500" y="6269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43916</xdr:rowOff>
    </xdr:from>
    <xdr:ext cx="599010" cy="259045"/>
    <xdr:sp macro="" textlink="">
      <xdr:nvSpPr>
        <xdr:cNvPr id="322" name="テキスト ボックス 321"/>
        <xdr:cNvSpPr txBox="1"/>
      </xdr:nvSpPr>
      <xdr:spPr>
        <a:xfrm>
          <a:off x="9339795" y="60446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30</xdr:row>
      <xdr:rowOff>151254</xdr:rowOff>
    </xdr:from>
    <xdr:to>
      <xdr:col>46</xdr:col>
      <xdr:colOff>38100</xdr:colOff>
      <xdr:row>31</xdr:row>
      <xdr:rowOff>81404</xdr:rowOff>
    </xdr:to>
    <xdr:sp macro="" textlink="">
      <xdr:nvSpPr>
        <xdr:cNvPr id="323" name="楕円 322"/>
        <xdr:cNvSpPr/>
      </xdr:nvSpPr>
      <xdr:spPr>
        <a:xfrm>
          <a:off x="8699500" y="5294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97931</xdr:rowOff>
    </xdr:from>
    <xdr:ext cx="599010" cy="259045"/>
    <xdr:sp macro="" textlink="">
      <xdr:nvSpPr>
        <xdr:cNvPr id="324" name="テキスト ボックス 323"/>
        <xdr:cNvSpPr txBox="1"/>
      </xdr:nvSpPr>
      <xdr:spPr>
        <a:xfrm>
          <a:off x="8450795" y="50699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60194</xdr:rowOff>
    </xdr:from>
    <xdr:to>
      <xdr:col>41</xdr:col>
      <xdr:colOff>101600</xdr:colOff>
      <xdr:row>39</xdr:row>
      <xdr:rowOff>161794</xdr:rowOff>
    </xdr:to>
    <xdr:sp macro="" textlink="">
      <xdr:nvSpPr>
        <xdr:cNvPr id="325" name="楕円 324"/>
        <xdr:cNvSpPr/>
      </xdr:nvSpPr>
      <xdr:spPr>
        <a:xfrm>
          <a:off x="7810500" y="6746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6871</xdr:rowOff>
    </xdr:from>
    <xdr:ext cx="534377" cy="259045"/>
    <xdr:sp macro="" textlink="">
      <xdr:nvSpPr>
        <xdr:cNvPr id="326" name="テキスト ボックス 325"/>
        <xdr:cNvSpPr txBox="1"/>
      </xdr:nvSpPr>
      <xdr:spPr>
        <a:xfrm>
          <a:off x="7594111" y="6521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61305</xdr:rowOff>
    </xdr:from>
    <xdr:to>
      <xdr:col>36</xdr:col>
      <xdr:colOff>165100</xdr:colOff>
      <xdr:row>39</xdr:row>
      <xdr:rowOff>162905</xdr:rowOff>
    </xdr:to>
    <xdr:sp macro="" textlink="">
      <xdr:nvSpPr>
        <xdr:cNvPr id="327" name="楕円 326"/>
        <xdr:cNvSpPr/>
      </xdr:nvSpPr>
      <xdr:spPr>
        <a:xfrm>
          <a:off x="6921500" y="674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7982</xdr:rowOff>
    </xdr:from>
    <xdr:ext cx="534377" cy="259045"/>
    <xdr:sp macro="" textlink="">
      <xdr:nvSpPr>
        <xdr:cNvPr id="328" name="テキスト ボックス 327"/>
        <xdr:cNvSpPr txBox="1"/>
      </xdr:nvSpPr>
      <xdr:spPr>
        <a:xfrm>
          <a:off x="6705111" y="652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9" name="直線コネクタ 338"/>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40" name="テキスト ボックス 339"/>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41" name="直線コネクタ 340"/>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2" name="テキスト ボックス 341"/>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3" name="直線コネクタ 342"/>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4" name="テキスト ボックス 343"/>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5" name="直線コネクタ 344"/>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6" name="テキスト ボックス 345"/>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7" name="直線コネクタ 346"/>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8" name="テキスト ボックス 347"/>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9" name="直線コネクタ 348"/>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50" name="テキスト ボックス 349"/>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136957</xdr:rowOff>
    </xdr:from>
    <xdr:to>
      <xdr:col>54</xdr:col>
      <xdr:colOff>189865</xdr:colOff>
      <xdr:row>58</xdr:row>
      <xdr:rowOff>52233</xdr:rowOff>
    </xdr:to>
    <xdr:cxnSp macro="">
      <xdr:nvCxnSpPr>
        <xdr:cNvPr id="354" name="直線コネクタ 353"/>
        <xdr:cNvCxnSpPr/>
      </xdr:nvCxnSpPr>
      <xdr:spPr>
        <a:xfrm flipV="1">
          <a:off x="10475595" y="9566707"/>
          <a:ext cx="1270" cy="429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56060</xdr:rowOff>
    </xdr:from>
    <xdr:ext cx="534377" cy="259045"/>
    <xdr:sp macro="" textlink="">
      <xdr:nvSpPr>
        <xdr:cNvPr id="355" name="普通建設事業費最小値テキスト"/>
        <xdr:cNvSpPr txBox="1"/>
      </xdr:nvSpPr>
      <xdr:spPr>
        <a:xfrm>
          <a:off x="10528300" y="10000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52233</xdr:rowOff>
    </xdr:from>
    <xdr:to>
      <xdr:col>55</xdr:col>
      <xdr:colOff>88900</xdr:colOff>
      <xdr:row>58</xdr:row>
      <xdr:rowOff>52233</xdr:rowOff>
    </xdr:to>
    <xdr:cxnSp macro="">
      <xdr:nvCxnSpPr>
        <xdr:cNvPr id="356" name="直線コネクタ 355"/>
        <xdr:cNvCxnSpPr/>
      </xdr:nvCxnSpPr>
      <xdr:spPr>
        <a:xfrm>
          <a:off x="10388600" y="9996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83634</xdr:rowOff>
    </xdr:from>
    <xdr:ext cx="534377" cy="259045"/>
    <xdr:sp macro="" textlink="">
      <xdr:nvSpPr>
        <xdr:cNvPr id="357" name="普通建設事業費最大値テキスト"/>
        <xdr:cNvSpPr txBox="1"/>
      </xdr:nvSpPr>
      <xdr:spPr>
        <a:xfrm>
          <a:off x="10528300" y="93419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136957</xdr:rowOff>
    </xdr:from>
    <xdr:to>
      <xdr:col>55</xdr:col>
      <xdr:colOff>88900</xdr:colOff>
      <xdr:row>55</xdr:row>
      <xdr:rowOff>136957</xdr:rowOff>
    </xdr:to>
    <xdr:cxnSp macro="">
      <xdr:nvCxnSpPr>
        <xdr:cNvPr id="358" name="直線コネクタ 357"/>
        <xdr:cNvCxnSpPr/>
      </xdr:nvCxnSpPr>
      <xdr:spPr>
        <a:xfrm>
          <a:off x="10388600" y="9566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55684</xdr:rowOff>
    </xdr:from>
    <xdr:to>
      <xdr:col>55</xdr:col>
      <xdr:colOff>0</xdr:colOff>
      <xdr:row>57</xdr:row>
      <xdr:rowOff>122055</xdr:rowOff>
    </xdr:to>
    <xdr:cxnSp macro="">
      <xdr:nvCxnSpPr>
        <xdr:cNvPr id="359" name="直線コネクタ 358"/>
        <xdr:cNvCxnSpPr/>
      </xdr:nvCxnSpPr>
      <xdr:spPr>
        <a:xfrm>
          <a:off x="9639300" y="9828334"/>
          <a:ext cx="838200" cy="66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7350</xdr:rowOff>
    </xdr:from>
    <xdr:ext cx="534377" cy="259045"/>
    <xdr:sp macro="" textlink="">
      <xdr:nvSpPr>
        <xdr:cNvPr id="360" name="普通建設事業費平均値テキスト"/>
        <xdr:cNvSpPr txBox="1"/>
      </xdr:nvSpPr>
      <xdr:spPr>
        <a:xfrm>
          <a:off x="10528300" y="96085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155923</xdr:rowOff>
    </xdr:from>
    <xdr:to>
      <xdr:col>55</xdr:col>
      <xdr:colOff>50800</xdr:colOff>
      <xdr:row>57</xdr:row>
      <xdr:rowOff>86073</xdr:rowOff>
    </xdr:to>
    <xdr:sp macro="" textlink="">
      <xdr:nvSpPr>
        <xdr:cNvPr id="361" name="フローチャート: 判断 360"/>
        <xdr:cNvSpPr/>
      </xdr:nvSpPr>
      <xdr:spPr>
        <a:xfrm>
          <a:off x="10426700" y="9757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24224</xdr:rowOff>
    </xdr:from>
    <xdr:to>
      <xdr:col>50</xdr:col>
      <xdr:colOff>114300</xdr:colOff>
      <xdr:row>57</xdr:row>
      <xdr:rowOff>55684</xdr:rowOff>
    </xdr:to>
    <xdr:cxnSp macro="">
      <xdr:nvCxnSpPr>
        <xdr:cNvPr id="362" name="直線コネクタ 361"/>
        <xdr:cNvCxnSpPr/>
      </xdr:nvCxnSpPr>
      <xdr:spPr>
        <a:xfrm>
          <a:off x="8750300" y="9625424"/>
          <a:ext cx="889000" cy="20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118215</xdr:rowOff>
    </xdr:from>
    <xdr:to>
      <xdr:col>50</xdr:col>
      <xdr:colOff>165100</xdr:colOff>
      <xdr:row>57</xdr:row>
      <xdr:rowOff>48365</xdr:rowOff>
    </xdr:to>
    <xdr:sp macro="" textlink="">
      <xdr:nvSpPr>
        <xdr:cNvPr id="363" name="フローチャート: 判断 362"/>
        <xdr:cNvSpPr/>
      </xdr:nvSpPr>
      <xdr:spPr>
        <a:xfrm>
          <a:off x="9588500" y="9719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64892</xdr:rowOff>
    </xdr:from>
    <xdr:ext cx="534377" cy="259045"/>
    <xdr:sp macro="" textlink="">
      <xdr:nvSpPr>
        <xdr:cNvPr id="364" name="テキスト ボックス 363"/>
        <xdr:cNvSpPr txBox="1"/>
      </xdr:nvSpPr>
      <xdr:spPr>
        <a:xfrm>
          <a:off x="9372111" y="9494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99478</xdr:rowOff>
    </xdr:from>
    <xdr:to>
      <xdr:col>45</xdr:col>
      <xdr:colOff>177800</xdr:colOff>
      <xdr:row>56</xdr:row>
      <xdr:rowOff>24224</xdr:rowOff>
    </xdr:to>
    <xdr:cxnSp macro="">
      <xdr:nvCxnSpPr>
        <xdr:cNvPr id="365" name="直線コネクタ 364"/>
        <xdr:cNvCxnSpPr/>
      </xdr:nvCxnSpPr>
      <xdr:spPr>
        <a:xfrm>
          <a:off x="7861300" y="9186328"/>
          <a:ext cx="889000" cy="439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4438</xdr:rowOff>
    </xdr:from>
    <xdr:to>
      <xdr:col>46</xdr:col>
      <xdr:colOff>38100</xdr:colOff>
      <xdr:row>55</xdr:row>
      <xdr:rowOff>106038</xdr:rowOff>
    </xdr:to>
    <xdr:sp macro="" textlink="">
      <xdr:nvSpPr>
        <xdr:cNvPr id="366" name="フローチャート: 判断 365"/>
        <xdr:cNvSpPr/>
      </xdr:nvSpPr>
      <xdr:spPr>
        <a:xfrm>
          <a:off x="8699500" y="9434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122565</xdr:rowOff>
    </xdr:from>
    <xdr:ext cx="534377" cy="259045"/>
    <xdr:sp macro="" textlink="">
      <xdr:nvSpPr>
        <xdr:cNvPr id="367" name="テキスト ボックス 366"/>
        <xdr:cNvSpPr txBox="1"/>
      </xdr:nvSpPr>
      <xdr:spPr>
        <a:xfrm>
          <a:off x="8483111" y="9209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49</xdr:row>
      <xdr:rowOff>150216</xdr:rowOff>
    </xdr:from>
    <xdr:to>
      <xdr:col>41</xdr:col>
      <xdr:colOff>50800</xdr:colOff>
      <xdr:row>53</xdr:row>
      <xdr:rowOff>99478</xdr:rowOff>
    </xdr:to>
    <xdr:cxnSp macro="">
      <xdr:nvCxnSpPr>
        <xdr:cNvPr id="368" name="直線コネクタ 367"/>
        <xdr:cNvCxnSpPr/>
      </xdr:nvCxnSpPr>
      <xdr:spPr>
        <a:xfrm>
          <a:off x="6972300" y="8551266"/>
          <a:ext cx="889000" cy="635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54</xdr:row>
      <xdr:rowOff>125868</xdr:rowOff>
    </xdr:from>
    <xdr:to>
      <xdr:col>41</xdr:col>
      <xdr:colOff>101600</xdr:colOff>
      <xdr:row>55</xdr:row>
      <xdr:rowOff>56018</xdr:rowOff>
    </xdr:to>
    <xdr:sp macro="" textlink="">
      <xdr:nvSpPr>
        <xdr:cNvPr id="369" name="フローチャート: 判断 368"/>
        <xdr:cNvSpPr/>
      </xdr:nvSpPr>
      <xdr:spPr>
        <a:xfrm>
          <a:off x="7810500" y="9384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47145</xdr:rowOff>
    </xdr:from>
    <xdr:ext cx="534377" cy="259045"/>
    <xdr:sp macro="" textlink="">
      <xdr:nvSpPr>
        <xdr:cNvPr id="370" name="テキスト ボックス 369"/>
        <xdr:cNvSpPr txBox="1"/>
      </xdr:nvSpPr>
      <xdr:spPr>
        <a:xfrm>
          <a:off x="7594111" y="9476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42690</xdr:rowOff>
    </xdr:from>
    <xdr:to>
      <xdr:col>36</xdr:col>
      <xdr:colOff>165100</xdr:colOff>
      <xdr:row>54</xdr:row>
      <xdr:rowOff>144290</xdr:rowOff>
    </xdr:to>
    <xdr:sp macro="" textlink="">
      <xdr:nvSpPr>
        <xdr:cNvPr id="371" name="フローチャート: 判断 370"/>
        <xdr:cNvSpPr/>
      </xdr:nvSpPr>
      <xdr:spPr>
        <a:xfrm>
          <a:off x="6921500" y="9300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135417</xdr:rowOff>
    </xdr:from>
    <xdr:ext cx="534377" cy="259045"/>
    <xdr:sp macro="" textlink="">
      <xdr:nvSpPr>
        <xdr:cNvPr id="372" name="テキスト ボックス 371"/>
        <xdr:cNvSpPr txBox="1"/>
      </xdr:nvSpPr>
      <xdr:spPr>
        <a:xfrm>
          <a:off x="6705111" y="9393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71255</xdr:rowOff>
    </xdr:from>
    <xdr:to>
      <xdr:col>55</xdr:col>
      <xdr:colOff>50800</xdr:colOff>
      <xdr:row>58</xdr:row>
      <xdr:rowOff>1405</xdr:rowOff>
    </xdr:to>
    <xdr:sp macro="" textlink="">
      <xdr:nvSpPr>
        <xdr:cNvPr id="378" name="楕円 377"/>
        <xdr:cNvSpPr/>
      </xdr:nvSpPr>
      <xdr:spPr>
        <a:xfrm>
          <a:off x="10426700" y="9843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157632</xdr:rowOff>
    </xdr:from>
    <xdr:ext cx="534377" cy="259045"/>
    <xdr:sp macro="" textlink="">
      <xdr:nvSpPr>
        <xdr:cNvPr id="379" name="普通建設事業費該当値テキスト"/>
        <xdr:cNvSpPr txBox="1"/>
      </xdr:nvSpPr>
      <xdr:spPr>
        <a:xfrm>
          <a:off x="10528300" y="97588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4884</xdr:rowOff>
    </xdr:from>
    <xdr:to>
      <xdr:col>50</xdr:col>
      <xdr:colOff>165100</xdr:colOff>
      <xdr:row>57</xdr:row>
      <xdr:rowOff>106484</xdr:rowOff>
    </xdr:to>
    <xdr:sp macro="" textlink="">
      <xdr:nvSpPr>
        <xdr:cNvPr id="380" name="楕円 379"/>
        <xdr:cNvSpPr/>
      </xdr:nvSpPr>
      <xdr:spPr>
        <a:xfrm>
          <a:off x="9588500" y="977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97611</xdr:rowOff>
    </xdr:from>
    <xdr:ext cx="534377" cy="259045"/>
    <xdr:sp macro="" textlink="">
      <xdr:nvSpPr>
        <xdr:cNvPr id="381" name="テキスト ボックス 380"/>
        <xdr:cNvSpPr txBox="1"/>
      </xdr:nvSpPr>
      <xdr:spPr>
        <a:xfrm>
          <a:off x="9372111" y="9870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144874</xdr:rowOff>
    </xdr:from>
    <xdr:to>
      <xdr:col>46</xdr:col>
      <xdr:colOff>38100</xdr:colOff>
      <xdr:row>56</xdr:row>
      <xdr:rowOff>75024</xdr:rowOff>
    </xdr:to>
    <xdr:sp macro="" textlink="">
      <xdr:nvSpPr>
        <xdr:cNvPr id="382" name="楕円 381"/>
        <xdr:cNvSpPr/>
      </xdr:nvSpPr>
      <xdr:spPr>
        <a:xfrm>
          <a:off x="8699500" y="9574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66151</xdr:rowOff>
    </xdr:from>
    <xdr:ext cx="534377" cy="259045"/>
    <xdr:sp macro="" textlink="">
      <xdr:nvSpPr>
        <xdr:cNvPr id="383" name="テキスト ボックス 382"/>
        <xdr:cNvSpPr txBox="1"/>
      </xdr:nvSpPr>
      <xdr:spPr>
        <a:xfrm>
          <a:off x="8483111" y="9667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48678</xdr:rowOff>
    </xdr:from>
    <xdr:to>
      <xdr:col>41</xdr:col>
      <xdr:colOff>101600</xdr:colOff>
      <xdr:row>53</xdr:row>
      <xdr:rowOff>150278</xdr:rowOff>
    </xdr:to>
    <xdr:sp macro="" textlink="">
      <xdr:nvSpPr>
        <xdr:cNvPr id="384" name="楕円 383"/>
        <xdr:cNvSpPr/>
      </xdr:nvSpPr>
      <xdr:spPr>
        <a:xfrm>
          <a:off x="7810500" y="9135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166805</xdr:rowOff>
    </xdr:from>
    <xdr:ext cx="534377" cy="259045"/>
    <xdr:sp macro="" textlink="">
      <xdr:nvSpPr>
        <xdr:cNvPr id="385" name="テキスト ボックス 384"/>
        <xdr:cNvSpPr txBox="1"/>
      </xdr:nvSpPr>
      <xdr:spPr>
        <a:xfrm>
          <a:off x="7594111" y="8910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49</xdr:row>
      <xdr:rowOff>99416</xdr:rowOff>
    </xdr:from>
    <xdr:to>
      <xdr:col>36</xdr:col>
      <xdr:colOff>165100</xdr:colOff>
      <xdr:row>50</xdr:row>
      <xdr:rowOff>29566</xdr:rowOff>
    </xdr:to>
    <xdr:sp macro="" textlink="">
      <xdr:nvSpPr>
        <xdr:cNvPr id="386" name="楕円 385"/>
        <xdr:cNvSpPr/>
      </xdr:nvSpPr>
      <xdr:spPr>
        <a:xfrm>
          <a:off x="6921500" y="8500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48</xdr:row>
      <xdr:rowOff>46093</xdr:rowOff>
    </xdr:from>
    <xdr:ext cx="599010" cy="259045"/>
    <xdr:sp macro="" textlink="">
      <xdr:nvSpPr>
        <xdr:cNvPr id="387" name="テキスト ボックス 386"/>
        <xdr:cNvSpPr txBox="1"/>
      </xdr:nvSpPr>
      <xdr:spPr>
        <a:xfrm>
          <a:off x="6672795" y="82756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9" name="テキスト ボックス 408"/>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44411</xdr:rowOff>
    </xdr:from>
    <xdr:to>
      <xdr:col>54</xdr:col>
      <xdr:colOff>189865</xdr:colOff>
      <xdr:row>78</xdr:row>
      <xdr:rowOff>169266</xdr:rowOff>
    </xdr:to>
    <xdr:cxnSp macro="">
      <xdr:nvCxnSpPr>
        <xdr:cNvPr id="411" name="直線コネクタ 410"/>
        <xdr:cNvCxnSpPr/>
      </xdr:nvCxnSpPr>
      <xdr:spPr>
        <a:xfrm flipV="1">
          <a:off x="10475595" y="13074611"/>
          <a:ext cx="1270" cy="4677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1643</xdr:rowOff>
    </xdr:from>
    <xdr:ext cx="469744" cy="259045"/>
    <xdr:sp macro="" textlink="">
      <xdr:nvSpPr>
        <xdr:cNvPr id="412" name="普通建設事業費 （ うち新規整備　）最小値テキスト"/>
        <xdr:cNvSpPr txBox="1"/>
      </xdr:nvSpPr>
      <xdr:spPr>
        <a:xfrm>
          <a:off x="10528300" y="13546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169266</xdr:rowOff>
    </xdr:from>
    <xdr:to>
      <xdr:col>55</xdr:col>
      <xdr:colOff>88900</xdr:colOff>
      <xdr:row>78</xdr:row>
      <xdr:rowOff>169266</xdr:rowOff>
    </xdr:to>
    <xdr:cxnSp macro="">
      <xdr:nvCxnSpPr>
        <xdr:cNvPr id="413" name="直線コネクタ 412"/>
        <xdr:cNvCxnSpPr/>
      </xdr:nvCxnSpPr>
      <xdr:spPr>
        <a:xfrm>
          <a:off x="10388600" y="135423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162539</xdr:rowOff>
    </xdr:from>
    <xdr:ext cx="534377" cy="259045"/>
    <xdr:sp macro="" textlink="">
      <xdr:nvSpPr>
        <xdr:cNvPr id="414" name="普通建設事業費 （ うち新規整備　）最大値テキスト"/>
        <xdr:cNvSpPr txBox="1"/>
      </xdr:nvSpPr>
      <xdr:spPr>
        <a:xfrm>
          <a:off x="10528300" y="1284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44411</xdr:rowOff>
    </xdr:from>
    <xdr:to>
      <xdr:col>55</xdr:col>
      <xdr:colOff>88900</xdr:colOff>
      <xdr:row>76</xdr:row>
      <xdr:rowOff>44411</xdr:rowOff>
    </xdr:to>
    <xdr:cxnSp macro="">
      <xdr:nvCxnSpPr>
        <xdr:cNvPr id="415" name="直線コネクタ 414"/>
        <xdr:cNvCxnSpPr/>
      </xdr:nvCxnSpPr>
      <xdr:spPr>
        <a:xfrm>
          <a:off x="10388600" y="13074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44411</xdr:rowOff>
    </xdr:from>
    <xdr:to>
      <xdr:col>55</xdr:col>
      <xdr:colOff>0</xdr:colOff>
      <xdr:row>78</xdr:row>
      <xdr:rowOff>64796</xdr:rowOff>
    </xdr:to>
    <xdr:cxnSp macro="">
      <xdr:nvCxnSpPr>
        <xdr:cNvPr id="416" name="直線コネクタ 415"/>
        <xdr:cNvCxnSpPr/>
      </xdr:nvCxnSpPr>
      <xdr:spPr>
        <a:xfrm flipV="1">
          <a:off x="9639300" y="13074611"/>
          <a:ext cx="838200" cy="363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73499</xdr:rowOff>
    </xdr:from>
    <xdr:ext cx="469744" cy="259045"/>
    <xdr:sp macro="" textlink="">
      <xdr:nvSpPr>
        <xdr:cNvPr id="417" name="普通建設事業費 （ うち新規整備　）平均値テキスト"/>
        <xdr:cNvSpPr txBox="1"/>
      </xdr:nvSpPr>
      <xdr:spPr>
        <a:xfrm>
          <a:off x="10528300" y="132751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95072</xdr:rowOff>
    </xdr:from>
    <xdr:to>
      <xdr:col>55</xdr:col>
      <xdr:colOff>50800</xdr:colOff>
      <xdr:row>78</xdr:row>
      <xdr:rowOff>25222</xdr:rowOff>
    </xdr:to>
    <xdr:sp macro="" textlink="">
      <xdr:nvSpPr>
        <xdr:cNvPr id="418" name="フローチャート: 判断 417"/>
        <xdr:cNvSpPr/>
      </xdr:nvSpPr>
      <xdr:spPr>
        <a:xfrm>
          <a:off x="10426700" y="13296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40069</xdr:rowOff>
    </xdr:from>
    <xdr:to>
      <xdr:col>50</xdr:col>
      <xdr:colOff>114300</xdr:colOff>
      <xdr:row>78</xdr:row>
      <xdr:rowOff>64796</xdr:rowOff>
    </xdr:to>
    <xdr:cxnSp macro="">
      <xdr:nvCxnSpPr>
        <xdr:cNvPr id="419" name="直線コネクタ 418"/>
        <xdr:cNvCxnSpPr/>
      </xdr:nvCxnSpPr>
      <xdr:spPr>
        <a:xfrm>
          <a:off x="8750300" y="13241719"/>
          <a:ext cx="889000" cy="196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84595</xdr:rowOff>
    </xdr:from>
    <xdr:to>
      <xdr:col>50</xdr:col>
      <xdr:colOff>165100</xdr:colOff>
      <xdr:row>78</xdr:row>
      <xdr:rowOff>14745</xdr:rowOff>
    </xdr:to>
    <xdr:sp macro="" textlink="">
      <xdr:nvSpPr>
        <xdr:cNvPr id="420" name="フローチャート: 判断 419"/>
        <xdr:cNvSpPr/>
      </xdr:nvSpPr>
      <xdr:spPr>
        <a:xfrm>
          <a:off x="9588500" y="1328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31272</xdr:rowOff>
    </xdr:from>
    <xdr:ext cx="469744" cy="259045"/>
    <xdr:sp macro="" textlink="">
      <xdr:nvSpPr>
        <xdr:cNvPr id="421" name="テキスト ボックス 420"/>
        <xdr:cNvSpPr txBox="1"/>
      </xdr:nvSpPr>
      <xdr:spPr>
        <a:xfrm>
          <a:off x="9404428" y="13061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88608</xdr:rowOff>
    </xdr:from>
    <xdr:to>
      <xdr:col>45</xdr:col>
      <xdr:colOff>177800</xdr:colOff>
      <xdr:row>77</xdr:row>
      <xdr:rowOff>40069</xdr:rowOff>
    </xdr:to>
    <xdr:cxnSp macro="">
      <xdr:nvCxnSpPr>
        <xdr:cNvPr id="422" name="直線コネクタ 421"/>
        <xdr:cNvCxnSpPr/>
      </xdr:nvCxnSpPr>
      <xdr:spPr>
        <a:xfrm>
          <a:off x="7861300" y="12775908"/>
          <a:ext cx="889000" cy="465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18415</xdr:rowOff>
    </xdr:from>
    <xdr:to>
      <xdr:col>46</xdr:col>
      <xdr:colOff>38100</xdr:colOff>
      <xdr:row>74</xdr:row>
      <xdr:rowOff>120015</xdr:rowOff>
    </xdr:to>
    <xdr:sp macro="" textlink="">
      <xdr:nvSpPr>
        <xdr:cNvPr id="423" name="フローチャート: 判断 422"/>
        <xdr:cNvSpPr/>
      </xdr:nvSpPr>
      <xdr:spPr>
        <a:xfrm>
          <a:off x="8699500" y="12705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136542</xdr:rowOff>
    </xdr:from>
    <xdr:ext cx="534377" cy="259045"/>
    <xdr:sp macro="" textlink="">
      <xdr:nvSpPr>
        <xdr:cNvPr id="424" name="テキスト ボックス 423"/>
        <xdr:cNvSpPr txBox="1"/>
      </xdr:nvSpPr>
      <xdr:spPr>
        <a:xfrm>
          <a:off x="8483111" y="12480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63462</xdr:rowOff>
    </xdr:from>
    <xdr:to>
      <xdr:col>41</xdr:col>
      <xdr:colOff>50800</xdr:colOff>
      <xdr:row>74</xdr:row>
      <xdr:rowOff>88608</xdr:rowOff>
    </xdr:to>
    <xdr:cxnSp macro="">
      <xdr:nvCxnSpPr>
        <xdr:cNvPr id="425" name="直線コネクタ 424"/>
        <xdr:cNvCxnSpPr/>
      </xdr:nvCxnSpPr>
      <xdr:spPr>
        <a:xfrm>
          <a:off x="6972300" y="12064962"/>
          <a:ext cx="889000" cy="7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74</xdr:row>
      <xdr:rowOff>23596</xdr:rowOff>
    </xdr:from>
    <xdr:to>
      <xdr:col>41</xdr:col>
      <xdr:colOff>101600</xdr:colOff>
      <xdr:row>74</xdr:row>
      <xdr:rowOff>125196</xdr:rowOff>
    </xdr:to>
    <xdr:sp macro="" textlink="">
      <xdr:nvSpPr>
        <xdr:cNvPr id="426" name="フローチャート: 判断 425"/>
        <xdr:cNvSpPr/>
      </xdr:nvSpPr>
      <xdr:spPr>
        <a:xfrm>
          <a:off x="7810500" y="1271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141723</xdr:rowOff>
    </xdr:from>
    <xdr:ext cx="534377" cy="259045"/>
    <xdr:sp macro="" textlink="">
      <xdr:nvSpPr>
        <xdr:cNvPr id="427" name="テキスト ボックス 426"/>
        <xdr:cNvSpPr txBox="1"/>
      </xdr:nvSpPr>
      <xdr:spPr>
        <a:xfrm>
          <a:off x="7594111" y="12486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6185</xdr:rowOff>
    </xdr:from>
    <xdr:to>
      <xdr:col>36</xdr:col>
      <xdr:colOff>165100</xdr:colOff>
      <xdr:row>72</xdr:row>
      <xdr:rowOff>107785</xdr:rowOff>
    </xdr:to>
    <xdr:sp macro="" textlink="">
      <xdr:nvSpPr>
        <xdr:cNvPr id="428" name="フローチャート: 判断 427"/>
        <xdr:cNvSpPr/>
      </xdr:nvSpPr>
      <xdr:spPr>
        <a:xfrm>
          <a:off x="6921500" y="12350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98912</xdr:rowOff>
    </xdr:from>
    <xdr:ext cx="534377" cy="259045"/>
    <xdr:sp macro="" textlink="">
      <xdr:nvSpPr>
        <xdr:cNvPr id="429" name="テキスト ボックス 428"/>
        <xdr:cNvSpPr txBox="1"/>
      </xdr:nvSpPr>
      <xdr:spPr>
        <a:xfrm>
          <a:off x="6705111" y="12443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165061</xdr:rowOff>
    </xdr:from>
    <xdr:to>
      <xdr:col>55</xdr:col>
      <xdr:colOff>50800</xdr:colOff>
      <xdr:row>76</xdr:row>
      <xdr:rowOff>95211</xdr:rowOff>
    </xdr:to>
    <xdr:sp macro="" textlink="">
      <xdr:nvSpPr>
        <xdr:cNvPr id="435" name="楕円 434"/>
        <xdr:cNvSpPr/>
      </xdr:nvSpPr>
      <xdr:spPr>
        <a:xfrm>
          <a:off x="10426700" y="13023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118089</xdr:rowOff>
    </xdr:from>
    <xdr:ext cx="534377" cy="259045"/>
    <xdr:sp macro="" textlink="">
      <xdr:nvSpPr>
        <xdr:cNvPr id="436" name="普通建設事業費 （ うち新規整備　）該当値テキスト"/>
        <xdr:cNvSpPr txBox="1"/>
      </xdr:nvSpPr>
      <xdr:spPr>
        <a:xfrm>
          <a:off x="10528300" y="12976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13996</xdr:rowOff>
    </xdr:from>
    <xdr:to>
      <xdr:col>50</xdr:col>
      <xdr:colOff>165100</xdr:colOff>
      <xdr:row>78</xdr:row>
      <xdr:rowOff>115596</xdr:rowOff>
    </xdr:to>
    <xdr:sp macro="" textlink="">
      <xdr:nvSpPr>
        <xdr:cNvPr id="437" name="楕円 436"/>
        <xdr:cNvSpPr/>
      </xdr:nvSpPr>
      <xdr:spPr>
        <a:xfrm>
          <a:off x="9588500" y="13387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106723</xdr:rowOff>
    </xdr:from>
    <xdr:ext cx="469744" cy="259045"/>
    <xdr:sp macro="" textlink="">
      <xdr:nvSpPr>
        <xdr:cNvPr id="438" name="テキスト ボックス 437"/>
        <xdr:cNvSpPr txBox="1"/>
      </xdr:nvSpPr>
      <xdr:spPr>
        <a:xfrm>
          <a:off x="9404428" y="13479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160719</xdr:rowOff>
    </xdr:from>
    <xdr:to>
      <xdr:col>46</xdr:col>
      <xdr:colOff>38100</xdr:colOff>
      <xdr:row>77</xdr:row>
      <xdr:rowOff>90869</xdr:rowOff>
    </xdr:to>
    <xdr:sp macro="" textlink="">
      <xdr:nvSpPr>
        <xdr:cNvPr id="439" name="楕円 438"/>
        <xdr:cNvSpPr/>
      </xdr:nvSpPr>
      <xdr:spPr>
        <a:xfrm>
          <a:off x="8699500" y="13190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81996</xdr:rowOff>
    </xdr:from>
    <xdr:ext cx="469744" cy="259045"/>
    <xdr:sp macro="" textlink="">
      <xdr:nvSpPr>
        <xdr:cNvPr id="440" name="テキスト ボックス 439"/>
        <xdr:cNvSpPr txBox="1"/>
      </xdr:nvSpPr>
      <xdr:spPr>
        <a:xfrm>
          <a:off x="8515428" y="132836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37808</xdr:rowOff>
    </xdr:from>
    <xdr:to>
      <xdr:col>41</xdr:col>
      <xdr:colOff>101600</xdr:colOff>
      <xdr:row>74</xdr:row>
      <xdr:rowOff>139408</xdr:rowOff>
    </xdr:to>
    <xdr:sp macro="" textlink="">
      <xdr:nvSpPr>
        <xdr:cNvPr id="441" name="楕円 440"/>
        <xdr:cNvSpPr/>
      </xdr:nvSpPr>
      <xdr:spPr>
        <a:xfrm>
          <a:off x="7810500" y="12725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130535</xdr:rowOff>
    </xdr:from>
    <xdr:ext cx="534377" cy="259045"/>
    <xdr:sp macro="" textlink="">
      <xdr:nvSpPr>
        <xdr:cNvPr id="442" name="テキスト ボックス 441"/>
        <xdr:cNvSpPr txBox="1"/>
      </xdr:nvSpPr>
      <xdr:spPr>
        <a:xfrm>
          <a:off x="7594111" y="12817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12662</xdr:rowOff>
    </xdr:from>
    <xdr:to>
      <xdr:col>36</xdr:col>
      <xdr:colOff>165100</xdr:colOff>
      <xdr:row>70</xdr:row>
      <xdr:rowOff>114262</xdr:rowOff>
    </xdr:to>
    <xdr:sp macro="" textlink="">
      <xdr:nvSpPr>
        <xdr:cNvPr id="443" name="楕円 442"/>
        <xdr:cNvSpPr/>
      </xdr:nvSpPr>
      <xdr:spPr>
        <a:xfrm>
          <a:off x="6921500" y="12014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68</xdr:row>
      <xdr:rowOff>130789</xdr:rowOff>
    </xdr:from>
    <xdr:ext cx="534377" cy="259045"/>
    <xdr:sp macro="" textlink="">
      <xdr:nvSpPr>
        <xdr:cNvPr id="444" name="テキスト ボックス 443"/>
        <xdr:cNvSpPr txBox="1"/>
      </xdr:nvSpPr>
      <xdr:spPr>
        <a:xfrm>
          <a:off x="6705111" y="11789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5" name="直線コネクタ 454"/>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6" name="テキスト ボックス 455"/>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7" name="直線コネクタ 456"/>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8" name="テキスト ボックス 457"/>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9" name="直線コネクタ 458"/>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60" name="テキスト ボックス 459"/>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61" name="直線コネクタ 460"/>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2" name="テキスト ボックス 461"/>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3" name="直線コネクタ 462"/>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4" name="テキスト ボックス 463"/>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5" name="直線コネクタ 464"/>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6" name="テキスト ボックス 465"/>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7" name="直線コネクタ 46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8" name="テキスト ボックス 46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157107</xdr:rowOff>
    </xdr:from>
    <xdr:to>
      <xdr:col>54</xdr:col>
      <xdr:colOff>189865</xdr:colOff>
      <xdr:row>98</xdr:row>
      <xdr:rowOff>72084</xdr:rowOff>
    </xdr:to>
    <xdr:cxnSp macro="">
      <xdr:nvCxnSpPr>
        <xdr:cNvPr id="470" name="直線コネクタ 469"/>
        <xdr:cNvCxnSpPr/>
      </xdr:nvCxnSpPr>
      <xdr:spPr>
        <a:xfrm flipV="1">
          <a:off x="10475595" y="16444857"/>
          <a:ext cx="1270" cy="4293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75911</xdr:rowOff>
    </xdr:from>
    <xdr:ext cx="534377" cy="259045"/>
    <xdr:sp macro="" textlink="">
      <xdr:nvSpPr>
        <xdr:cNvPr id="471" name="普通建設事業費 （ うち更新整備　）最小値テキスト"/>
        <xdr:cNvSpPr txBox="1"/>
      </xdr:nvSpPr>
      <xdr:spPr>
        <a:xfrm>
          <a:off x="10528300" y="16878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72084</xdr:rowOff>
    </xdr:from>
    <xdr:to>
      <xdr:col>55</xdr:col>
      <xdr:colOff>88900</xdr:colOff>
      <xdr:row>98</xdr:row>
      <xdr:rowOff>72084</xdr:rowOff>
    </xdr:to>
    <xdr:cxnSp macro="">
      <xdr:nvCxnSpPr>
        <xdr:cNvPr id="472" name="直線コネクタ 471"/>
        <xdr:cNvCxnSpPr/>
      </xdr:nvCxnSpPr>
      <xdr:spPr>
        <a:xfrm>
          <a:off x="10388600" y="16874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103784</xdr:rowOff>
    </xdr:from>
    <xdr:ext cx="534377" cy="259045"/>
    <xdr:sp macro="" textlink="">
      <xdr:nvSpPr>
        <xdr:cNvPr id="473" name="普通建設事業費 （ うち更新整備　）最大値テキスト"/>
        <xdr:cNvSpPr txBox="1"/>
      </xdr:nvSpPr>
      <xdr:spPr>
        <a:xfrm>
          <a:off x="10528300" y="16220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95</xdr:row>
      <xdr:rowOff>157107</xdr:rowOff>
    </xdr:from>
    <xdr:to>
      <xdr:col>55</xdr:col>
      <xdr:colOff>88900</xdr:colOff>
      <xdr:row>95</xdr:row>
      <xdr:rowOff>157107</xdr:rowOff>
    </xdr:to>
    <xdr:cxnSp macro="">
      <xdr:nvCxnSpPr>
        <xdr:cNvPr id="474" name="直線コネクタ 473"/>
        <xdr:cNvCxnSpPr/>
      </xdr:nvCxnSpPr>
      <xdr:spPr>
        <a:xfrm>
          <a:off x="10388600" y="1644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144207</xdr:rowOff>
    </xdr:from>
    <xdr:to>
      <xdr:col>55</xdr:col>
      <xdr:colOff>0</xdr:colOff>
      <xdr:row>98</xdr:row>
      <xdr:rowOff>72084</xdr:rowOff>
    </xdr:to>
    <xdr:cxnSp macro="">
      <xdr:nvCxnSpPr>
        <xdr:cNvPr id="475" name="直線コネクタ 474"/>
        <xdr:cNvCxnSpPr/>
      </xdr:nvCxnSpPr>
      <xdr:spPr>
        <a:xfrm>
          <a:off x="9639300" y="16603407"/>
          <a:ext cx="838200" cy="270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45614</xdr:rowOff>
    </xdr:from>
    <xdr:ext cx="534377" cy="259045"/>
    <xdr:sp macro="" textlink="">
      <xdr:nvSpPr>
        <xdr:cNvPr id="476" name="普通建設事業費 （ うち更新整備　）平均値テキスト"/>
        <xdr:cNvSpPr txBox="1"/>
      </xdr:nvSpPr>
      <xdr:spPr>
        <a:xfrm>
          <a:off x="10528300" y="165048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22737</xdr:rowOff>
    </xdr:from>
    <xdr:to>
      <xdr:col>55</xdr:col>
      <xdr:colOff>50800</xdr:colOff>
      <xdr:row>97</xdr:row>
      <xdr:rowOff>124337</xdr:rowOff>
    </xdr:to>
    <xdr:sp macro="" textlink="">
      <xdr:nvSpPr>
        <xdr:cNvPr id="477" name="フローチャート: 判断 476"/>
        <xdr:cNvSpPr/>
      </xdr:nvSpPr>
      <xdr:spPr>
        <a:xfrm>
          <a:off x="10426700" y="16653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40177</xdr:rowOff>
    </xdr:from>
    <xdr:to>
      <xdr:col>50</xdr:col>
      <xdr:colOff>114300</xdr:colOff>
      <xdr:row>96</xdr:row>
      <xdr:rowOff>144207</xdr:rowOff>
    </xdr:to>
    <xdr:cxnSp macro="">
      <xdr:nvCxnSpPr>
        <xdr:cNvPr id="478" name="直線コネクタ 477"/>
        <xdr:cNvCxnSpPr/>
      </xdr:nvCxnSpPr>
      <xdr:spPr>
        <a:xfrm>
          <a:off x="8750300" y="16499377"/>
          <a:ext cx="889000" cy="104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109524</xdr:rowOff>
    </xdr:from>
    <xdr:to>
      <xdr:col>50</xdr:col>
      <xdr:colOff>165100</xdr:colOff>
      <xdr:row>97</xdr:row>
      <xdr:rowOff>39674</xdr:rowOff>
    </xdr:to>
    <xdr:sp macro="" textlink="">
      <xdr:nvSpPr>
        <xdr:cNvPr id="479" name="フローチャート: 判断 478"/>
        <xdr:cNvSpPr/>
      </xdr:nvSpPr>
      <xdr:spPr>
        <a:xfrm>
          <a:off x="9588500" y="1656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30801</xdr:rowOff>
    </xdr:from>
    <xdr:ext cx="534377" cy="259045"/>
    <xdr:sp macro="" textlink="">
      <xdr:nvSpPr>
        <xdr:cNvPr id="480" name="テキスト ボックス 479"/>
        <xdr:cNvSpPr txBox="1"/>
      </xdr:nvSpPr>
      <xdr:spPr>
        <a:xfrm>
          <a:off x="9372111" y="16661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93</xdr:row>
      <xdr:rowOff>16011</xdr:rowOff>
    </xdr:from>
    <xdr:to>
      <xdr:col>45</xdr:col>
      <xdr:colOff>177800</xdr:colOff>
      <xdr:row>96</xdr:row>
      <xdr:rowOff>40177</xdr:rowOff>
    </xdr:to>
    <xdr:cxnSp macro="">
      <xdr:nvCxnSpPr>
        <xdr:cNvPr id="481" name="直線コネクタ 480"/>
        <xdr:cNvCxnSpPr/>
      </xdr:nvCxnSpPr>
      <xdr:spPr>
        <a:xfrm>
          <a:off x="7861300" y="15960861"/>
          <a:ext cx="889000" cy="53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159831</xdr:rowOff>
    </xdr:from>
    <xdr:to>
      <xdr:col>46</xdr:col>
      <xdr:colOff>38100</xdr:colOff>
      <xdr:row>96</xdr:row>
      <xdr:rowOff>89981</xdr:rowOff>
    </xdr:to>
    <xdr:sp macro="" textlink="">
      <xdr:nvSpPr>
        <xdr:cNvPr id="482" name="フローチャート: 判断 481"/>
        <xdr:cNvSpPr/>
      </xdr:nvSpPr>
      <xdr:spPr>
        <a:xfrm>
          <a:off x="8699500" y="16447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106508</xdr:rowOff>
    </xdr:from>
    <xdr:ext cx="534377" cy="259045"/>
    <xdr:sp macro="" textlink="">
      <xdr:nvSpPr>
        <xdr:cNvPr id="483" name="テキスト ボックス 482"/>
        <xdr:cNvSpPr txBox="1"/>
      </xdr:nvSpPr>
      <xdr:spPr>
        <a:xfrm>
          <a:off x="8483111" y="1622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89</xdr:row>
      <xdr:rowOff>109803</xdr:rowOff>
    </xdr:from>
    <xdr:to>
      <xdr:col>41</xdr:col>
      <xdr:colOff>50800</xdr:colOff>
      <xdr:row>93</xdr:row>
      <xdr:rowOff>16011</xdr:rowOff>
    </xdr:to>
    <xdr:cxnSp macro="">
      <xdr:nvCxnSpPr>
        <xdr:cNvPr id="484" name="直線コネクタ 483"/>
        <xdr:cNvCxnSpPr/>
      </xdr:nvCxnSpPr>
      <xdr:spPr>
        <a:xfrm>
          <a:off x="6972300" y="15368853"/>
          <a:ext cx="889000" cy="59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85683</xdr:rowOff>
    </xdr:from>
    <xdr:to>
      <xdr:col>41</xdr:col>
      <xdr:colOff>101600</xdr:colOff>
      <xdr:row>96</xdr:row>
      <xdr:rowOff>15833</xdr:rowOff>
    </xdr:to>
    <xdr:sp macro="" textlink="">
      <xdr:nvSpPr>
        <xdr:cNvPr id="485" name="フローチャート: 判断 484"/>
        <xdr:cNvSpPr/>
      </xdr:nvSpPr>
      <xdr:spPr>
        <a:xfrm>
          <a:off x="7810500" y="1637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6960</xdr:rowOff>
    </xdr:from>
    <xdr:ext cx="534377" cy="259045"/>
    <xdr:sp macro="" textlink="">
      <xdr:nvSpPr>
        <xdr:cNvPr id="486" name="テキスト ボックス 485"/>
        <xdr:cNvSpPr txBox="1"/>
      </xdr:nvSpPr>
      <xdr:spPr>
        <a:xfrm>
          <a:off x="7594111" y="164661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130880</xdr:rowOff>
    </xdr:from>
    <xdr:to>
      <xdr:col>36</xdr:col>
      <xdr:colOff>165100</xdr:colOff>
      <xdr:row>96</xdr:row>
      <xdr:rowOff>61030</xdr:rowOff>
    </xdr:to>
    <xdr:sp macro="" textlink="">
      <xdr:nvSpPr>
        <xdr:cNvPr id="487" name="フローチャート: 判断 486"/>
        <xdr:cNvSpPr/>
      </xdr:nvSpPr>
      <xdr:spPr>
        <a:xfrm>
          <a:off x="6921500" y="16418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52157</xdr:rowOff>
    </xdr:from>
    <xdr:ext cx="534377" cy="259045"/>
    <xdr:sp macro="" textlink="">
      <xdr:nvSpPr>
        <xdr:cNvPr id="488" name="テキスト ボックス 487"/>
        <xdr:cNvSpPr txBox="1"/>
      </xdr:nvSpPr>
      <xdr:spPr>
        <a:xfrm>
          <a:off x="6705111" y="16511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9" name="テキスト ボックス 48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90" name="テキスト ボックス 48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91" name="テキスト ボックス 49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2" name="テキスト ボックス 49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3" name="テキスト ボックス 49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21284</xdr:rowOff>
    </xdr:from>
    <xdr:to>
      <xdr:col>55</xdr:col>
      <xdr:colOff>50800</xdr:colOff>
      <xdr:row>98</xdr:row>
      <xdr:rowOff>122884</xdr:rowOff>
    </xdr:to>
    <xdr:sp macro="" textlink="">
      <xdr:nvSpPr>
        <xdr:cNvPr id="494" name="楕円 493"/>
        <xdr:cNvSpPr/>
      </xdr:nvSpPr>
      <xdr:spPr>
        <a:xfrm>
          <a:off x="10426700" y="16823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107661</xdr:rowOff>
    </xdr:from>
    <xdr:ext cx="534377" cy="259045"/>
    <xdr:sp macro="" textlink="">
      <xdr:nvSpPr>
        <xdr:cNvPr id="495" name="普通建設事業費 （ うち更新整備　）該当値テキスト"/>
        <xdr:cNvSpPr txBox="1"/>
      </xdr:nvSpPr>
      <xdr:spPr>
        <a:xfrm>
          <a:off x="10528300" y="16738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93407</xdr:rowOff>
    </xdr:from>
    <xdr:to>
      <xdr:col>50</xdr:col>
      <xdr:colOff>165100</xdr:colOff>
      <xdr:row>97</xdr:row>
      <xdr:rowOff>23557</xdr:rowOff>
    </xdr:to>
    <xdr:sp macro="" textlink="">
      <xdr:nvSpPr>
        <xdr:cNvPr id="496" name="楕円 495"/>
        <xdr:cNvSpPr/>
      </xdr:nvSpPr>
      <xdr:spPr>
        <a:xfrm>
          <a:off x="9588500" y="16552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40084</xdr:rowOff>
    </xdr:from>
    <xdr:ext cx="534377" cy="259045"/>
    <xdr:sp macro="" textlink="">
      <xdr:nvSpPr>
        <xdr:cNvPr id="497" name="テキスト ボックス 496"/>
        <xdr:cNvSpPr txBox="1"/>
      </xdr:nvSpPr>
      <xdr:spPr>
        <a:xfrm>
          <a:off x="9372111" y="163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160827</xdr:rowOff>
    </xdr:from>
    <xdr:to>
      <xdr:col>46</xdr:col>
      <xdr:colOff>38100</xdr:colOff>
      <xdr:row>96</xdr:row>
      <xdr:rowOff>90977</xdr:rowOff>
    </xdr:to>
    <xdr:sp macro="" textlink="">
      <xdr:nvSpPr>
        <xdr:cNvPr id="498" name="楕円 497"/>
        <xdr:cNvSpPr/>
      </xdr:nvSpPr>
      <xdr:spPr>
        <a:xfrm>
          <a:off x="8699500" y="1644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82104</xdr:rowOff>
    </xdr:from>
    <xdr:ext cx="534377" cy="259045"/>
    <xdr:sp macro="" textlink="">
      <xdr:nvSpPr>
        <xdr:cNvPr id="499" name="テキスト ボックス 498"/>
        <xdr:cNvSpPr txBox="1"/>
      </xdr:nvSpPr>
      <xdr:spPr>
        <a:xfrm>
          <a:off x="8483111" y="1654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136661</xdr:rowOff>
    </xdr:from>
    <xdr:to>
      <xdr:col>41</xdr:col>
      <xdr:colOff>101600</xdr:colOff>
      <xdr:row>93</xdr:row>
      <xdr:rowOff>66811</xdr:rowOff>
    </xdr:to>
    <xdr:sp macro="" textlink="">
      <xdr:nvSpPr>
        <xdr:cNvPr id="500" name="楕円 499"/>
        <xdr:cNvSpPr/>
      </xdr:nvSpPr>
      <xdr:spPr>
        <a:xfrm>
          <a:off x="7810500" y="15910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91</xdr:row>
      <xdr:rowOff>83338</xdr:rowOff>
    </xdr:from>
    <xdr:ext cx="534377" cy="259045"/>
    <xdr:sp macro="" textlink="">
      <xdr:nvSpPr>
        <xdr:cNvPr id="501" name="テキスト ボックス 500"/>
        <xdr:cNvSpPr txBox="1"/>
      </xdr:nvSpPr>
      <xdr:spPr>
        <a:xfrm>
          <a:off x="7594111" y="15685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89</xdr:row>
      <xdr:rowOff>59003</xdr:rowOff>
    </xdr:from>
    <xdr:to>
      <xdr:col>36</xdr:col>
      <xdr:colOff>165100</xdr:colOff>
      <xdr:row>89</xdr:row>
      <xdr:rowOff>160603</xdr:rowOff>
    </xdr:to>
    <xdr:sp macro="" textlink="">
      <xdr:nvSpPr>
        <xdr:cNvPr id="502" name="楕円 501"/>
        <xdr:cNvSpPr/>
      </xdr:nvSpPr>
      <xdr:spPr>
        <a:xfrm>
          <a:off x="6921500" y="15318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88</xdr:row>
      <xdr:rowOff>5680</xdr:rowOff>
    </xdr:from>
    <xdr:ext cx="599010" cy="259045"/>
    <xdr:sp macro="" textlink="">
      <xdr:nvSpPr>
        <xdr:cNvPr id="503" name="テキスト ボックス 502"/>
        <xdr:cNvSpPr txBox="1"/>
      </xdr:nvSpPr>
      <xdr:spPr>
        <a:xfrm>
          <a:off x="6672795" y="15093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4" name="正方形/長方形 50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5" name="正方形/長方形 50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6" name="正方形/長方形 50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7" name="正方形/長方形 50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8" name="正方形/長方形 50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9" name="正方形/長方形 50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10" name="正方形/長方形 50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11" name="正方形/長方形 51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2" name="テキスト ボックス 51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3" name="直線コネクタ 51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14" name="直線コネクタ 513"/>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15" name="テキスト ボックス 514"/>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16" name="直線コネクタ 515"/>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36</xdr:row>
      <xdr:rowOff>144434</xdr:rowOff>
    </xdr:from>
    <xdr:ext cx="467179" cy="259045"/>
    <xdr:sp macro="" textlink="">
      <xdr:nvSpPr>
        <xdr:cNvPr id="517" name="テキスト ボックス 516"/>
        <xdr:cNvSpPr txBox="1"/>
      </xdr:nvSpPr>
      <xdr:spPr>
        <a:xfrm>
          <a:off x="11978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18" name="直線コネクタ 517"/>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34</xdr:row>
      <xdr:rowOff>160763</xdr:rowOff>
    </xdr:from>
    <xdr:ext cx="467179" cy="259045"/>
    <xdr:sp macro="" textlink="">
      <xdr:nvSpPr>
        <xdr:cNvPr id="519" name="テキスト ボックス 518"/>
        <xdr:cNvSpPr txBox="1"/>
      </xdr:nvSpPr>
      <xdr:spPr>
        <a:xfrm>
          <a:off x="11978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20" name="直線コネクタ 519"/>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33</xdr:row>
      <xdr:rowOff>5641</xdr:rowOff>
    </xdr:from>
    <xdr:ext cx="467179" cy="259045"/>
    <xdr:sp macro="" textlink="">
      <xdr:nvSpPr>
        <xdr:cNvPr id="521" name="テキスト ボックス 520"/>
        <xdr:cNvSpPr txBox="1"/>
      </xdr:nvSpPr>
      <xdr:spPr>
        <a:xfrm>
          <a:off x="11978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22" name="直線コネクタ 521"/>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23" name="テキスト ボックス 522"/>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24" name="直線コネクタ 523"/>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25" name="テキスト ボックス 524"/>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6" name="直線コネクタ 52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7" name="テキスト ボックス 52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133931</xdr:rowOff>
    </xdr:from>
    <xdr:to>
      <xdr:col>85</xdr:col>
      <xdr:colOff>126364</xdr:colOff>
      <xdr:row>39</xdr:row>
      <xdr:rowOff>98878</xdr:rowOff>
    </xdr:to>
    <xdr:cxnSp macro="">
      <xdr:nvCxnSpPr>
        <xdr:cNvPr id="529" name="直線コネクタ 528"/>
        <xdr:cNvCxnSpPr/>
      </xdr:nvCxnSpPr>
      <xdr:spPr>
        <a:xfrm flipV="1">
          <a:off x="16317595" y="5277431"/>
          <a:ext cx="1269" cy="1507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30"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31" name="直線コネクタ 530"/>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80608</xdr:rowOff>
    </xdr:from>
    <xdr:ext cx="534377" cy="259045"/>
    <xdr:sp macro="" textlink="">
      <xdr:nvSpPr>
        <xdr:cNvPr id="532" name="災害復旧事業費最大値テキスト"/>
        <xdr:cNvSpPr txBox="1"/>
      </xdr:nvSpPr>
      <xdr:spPr>
        <a:xfrm>
          <a:off x="16370300" y="505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133931</xdr:rowOff>
    </xdr:from>
    <xdr:to>
      <xdr:col>86</xdr:col>
      <xdr:colOff>25400</xdr:colOff>
      <xdr:row>30</xdr:row>
      <xdr:rowOff>133931</xdr:rowOff>
    </xdr:to>
    <xdr:cxnSp macro="">
      <xdr:nvCxnSpPr>
        <xdr:cNvPr id="533" name="直線コネクタ 532"/>
        <xdr:cNvCxnSpPr/>
      </xdr:nvCxnSpPr>
      <xdr:spPr>
        <a:xfrm>
          <a:off x="16230600" y="5277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30</xdr:row>
      <xdr:rowOff>133931</xdr:rowOff>
    </xdr:from>
    <xdr:to>
      <xdr:col>85</xdr:col>
      <xdr:colOff>127000</xdr:colOff>
      <xdr:row>36</xdr:row>
      <xdr:rowOff>52832</xdr:rowOff>
    </xdr:to>
    <xdr:cxnSp macro="">
      <xdr:nvCxnSpPr>
        <xdr:cNvPr id="534" name="直線コネクタ 533"/>
        <xdr:cNvCxnSpPr/>
      </xdr:nvCxnSpPr>
      <xdr:spPr>
        <a:xfrm flipV="1">
          <a:off x="15481300" y="5277431"/>
          <a:ext cx="838200" cy="9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98460</xdr:rowOff>
    </xdr:from>
    <xdr:ext cx="469744" cy="259045"/>
    <xdr:sp macro="" textlink="">
      <xdr:nvSpPr>
        <xdr:cNvPr id="535" name="災害復旧事業費平均値テキスト"/>
        <xdr:cNvSpPr txBox="1"/>
      </xdr:nvSpPr>
      <xdr:spPr>
        <a:xfrm>
          <a:off x="16370300" y="6442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120033</xdr:rowOff>
    </xdr:from>
    <xdr:to>
      <xdr:col>85</xdr:col>
      <xdr:colOff>177800</xdr:colOff>
      <xdr:row>38</xdr:row>
      <xdr:rowOff>50183</xdr:rowOff>
    </xdr:to>
    <xdr:sp macro="" textlink="">
      <xdr:nvSpPr>
        <xdr:cNvPr id="536" name="フローチャート: 判断 535"/>
        <xdr:cNvSpPr/>
      </xdr:nvSpPr>
      <xdr:spPr>
        <a:xfrm>
          <a:off x="16268700" y="6463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32</xdr:row>
      <xdr:rowOff>81788</xdr:rowOff>
    </xdr:from>
    <xdr:to>
      <xdr:col>81</xdr:col>
      <xdr:colOff>50800</xdr:colOff>
      <xdr:row>36</xdr:row>
      <xdr:rowOff>52832</xdr:rowOff>
    </xdr:to>
    <xdr:cxnSp macro="">
      <xdr:nvCxnSpPr>
        <xdr:cNvPr id="537" name="直線コネクタ 536"/>
        <xdr:cNvCxnSpPr/>
      </xdr:nvCxnSpPr>
      <xdr:spPr>
        <a:xfrm>
          <a:off x="14592300" y="5568188"/>
          <a:ext cx="889000" cy="6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67128</xdr:rowOff>
    </xdr:from>
    <xdr:to>
      <xdr:col>81</xdr:col>
      <xdr:colOff>101600</xdr:colOff>
      <xdr:row>38</xdr:row>
      <xdr:rowOff>168728</xdr:rowOff>
    </xdr:to>
    <xdr:sp macro="" textlink="">
      <xdr:nvSpPr>
        <xdr:cNvPr id="538" name="フローチャート: 判断 537"/>
        <xdr:cNvSpPr/>
      </xdr:nvSpPr>
      <xdr:spPr>
        <a:xfrm>
          <a:off x="15430500" y="6582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159855</xdr:rowOff>
    </xdr:from>
    <xdr:ext cx="469744" cy="259045"/>
    <xdr:sp macro="" textlink="">
      <xdr:nvSpPr>
        <xdr:cNvPr id="539" name="テキスト ボックス 538"/>
        <xdr:cNvSpPr txBox="1"/>
      </xdr:nvSpPr>
      <xdr:spPr>
        <a:xfrm>
          <a:off x="15246428" y="6674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32</xdr:row>
      <xdr:rowOff>81788</xdr:rowOff>
    </xdr:from>
    <xdr:to>
      <xdr:col>76</xdr:col>
      <xdr:colOff>114300</xdr:colOff>
      <xdr:row>35</xdr:row>
      <xdr:rowOff>163757</xdr:rowOff>
    </xdr:to>
    <xdr:cxnSp macro="">
      <xdr:nvCxnSpPr>
        <xdr:cNvPr id="540" name="直線コネクタ 539"/>
        <xdr:cNvCxnSpPr/>
      </xdr:nvCxnSpPr>
      <xdr:spPr>
        <a:xfrm flipV="1">
          <a:off x="13703300" y="5568188"/>
          <a:ext cx="889000" cy="5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42200</xdr:rowOff>
    </xdr:from>
    <xdr:to>
      <xdr:col>76</xdr:col>
      <xdr:colOff>165100</xdr:colOff>
      <xdr:row>35</xdr:row>
      <xdr:rowOff>143800</xdr:rowOff>
    </xdr:to>
    <xdr:sp macro="" textlink="">
      <xdr:nvSpPr>
        <xdr:cNvPr id="541" name="フローチャート: 判断 540"/>
        <xdr:cNvSpPr/>
      </xdr:nvSpPr>
      <xdr:spPr>
        <a:xfrm>
          <a:off x="14541500" y="604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134927</xdr:rowOff>
    </xdr:from>
    <xdr:ext cx="469744" cy="259045"/>
    <xdr:sp macro="" textlink="">
      <xdr:nvSpPr>
        <xdr:cNvPr id="542" name="テキスト ボックス 541"/>
        <xdr:cNvSpPr txBox="1"/>
      </xdr:nvSpPr>
      <xdr:spPr>
        <a:xfrm>
          <a:off x="14357428" y="6135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163757</xdr:rowOff>
    </xdr:from>
    <xdr:to>
      <xdr:col>71</xdr:col>
      <xdr:colOff>177800</xdr:colOff>
      <xdr:row>39</xdr:row>
      <xdr:rowOff>52723</xdr:rowOff>
    </xdr:to>
    <xdr:cxnSp macro="">
      <xdr:nvCxnSpPr>
        <xdr:cNvPr id="543" name="直線コネクタ 542"/>
        <xdr:cNvCxnSpPr/>
      </xdr:nvCxnSpPr>
      <xdr:spPr>
        <a:xfrm flipV="1">
          <a:off x="12814300" y="6164507"/>
          <a:ext cx="889000" cy="57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170543</xdr:rowOff>
    </xdr:from>
    <xdr:to>
      <xdr:col>72</xdr:col>
      <xdr:colOff>38100</xdr:colOff>
      <xdr:row>37</xdr:row>
      <xdr:rowOff>100693</xdr:rowOff>
    </xdr:to>
    <xdr:sp macro="" textlink="">
      <xdr:nvSpPr>
        <xdr:cNvPr id="544" name="フローチャート: 判断 543"/>
        <xdr:cNvSpPr/>
      </xdr:nvSpPr>
      <xdr:spPr>
        <a:xfrm>
          <a:off x="13652500" y="6342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91820</xdr:rowOff>
    </xdr:from>
    <xdr:ext cx="469744" cy="259045"/>
    <xdr:sp macro="" textlink="">
      <xdr:nvSpPr>
        <xdr:cNvPr id="545" name="テキスト ボックス 544"/>
        <xdr:cNvSpPr txBox="1"/>
      </xdr:nvSpPr>
      <xdr:spPr>
        <a:xfrm>
          <a:off x="13468428" y="6435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29137</xdr:rowOff>
    </xdr:from>
    <xdr:to>
      <xdr:col>67</xdr:col>
      <xdr:colOff>101600</xdr:colOff>
      <xdr:row>36</xdr:row>
      <xdr:rowOff>130737</xdr:rowOff>
    </xdr:to>
    <xdr:sp macro="" textlink="">
      <xdr:nvSpPr>
        <xdr:cNvPr id="546" name="フローチャート: 判断 545"/>
        <xdr:cNvSpPr/>
      </xdr:nvSpPr>
      <xdr:spPr>
        <a:xfrm>
          <a:off x="12763500" y="6201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34</xdr:row>
      <xdr:rowOff>147264</xdr:rowOff>
    </xdr:from>
    <xdr:ext cx="469744" cy="259045"/>
    <xdr:sp macro="" textlink="">
      <xdr:nvSpPr>
        <xdr:cNvPr id="547" name="テキスト ボックス 546"/>
        <xdr:cNvSpPr txBox="1"/>
      </xdr:nvSpPr>
      <xdr:spPr>
        <a:xfrm>
          <a:off x="12579428" y="5976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8" name="テキスト ボックス 54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9" name="テキスト ボックス 54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50" name="テキスト ボックス 54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51" name="テキスト ボックス 55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52" name="テキスト ボックス 55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30</xdr:row>
      <xdr:rowOff>83131</xdr:rowOff>
    </xdr:from>
    <xdr:to>
      <xdr:col>85</xdr:col>
      <xdr:colOff>177800</xdr:colOff>
      <xdr:row>31</xdr:row>
      <xdr:rowOff>13281</xdr:rowOff>
    </xdr:to>
    <xdr:sp macro="" textlink="">
      <xdr:nvSpPr>
        <xdr:cNvPr id="553" name="楕円 552"/>
        <xdr:cNvSpPr/>
      </xdr:nvSpPr>
      <xdr:spPr>
        <a:xfrm>
          <a:off x="16268700" y="5226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30</xdr:row>
      <xdr:rowOff>36158</xdr:rowOff>
    </xdr:from>
    <xdr:ext cx="534377" cy="259045"/>
    <xdr:sp macro="" textlink="">
      <xdr:nvSpPr>
        <xdr:cNvPr id="554" name="災害復旧事業費該当値テキスト"/>
        <xdr:cNvSpPr txBox="1"/>
      </xdr:nvSpPr>
      <xdr:spPr>
        <a:xfrm>
          <a:off x="16370300" y="517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2032</xdr:rowOff>
    </xdr:from>
    <xdr:to>
      <xdr:col>81</xdr:col>
      <xdr:colOff>101600</xdr:colOff>
      <xdr:row>36</xdr:row>
      <xdr:rowOff>103632</xdr:rowOff>
    </xdr:to>
    <xdr:sp macro="" textlink="">
      <xdr:nvSpPr>
        <xdr:cNvPr id="555" name="楕円 554"/>
        <xdr:cNvSpPr/>
      </xdr:nvSpPr>
      <xdr:spPr>
        <a:xfrm>
          <a:off x="15430500" y="6174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34</xdr:row>
      <xdr:rowOff>120159</xdr:rowOff>
    </xdr:from>
    <xdr:ext cx="469744" cy="259045"/>
    <xdr:sp macro="" textlink="">
      <xdr:nvSpPr>
        <xdr:cNvPr id="556" name="テキスト ボックス 555"/>
        <xdr:cNvSpPr txBox="1"/>
      </xdr:nvSpPr>
      <xdr:spPr>
        <a:xfrm>
          <a:off x="15246428" y="5949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32</xdr:row>
      <xdr:rowOff>30988</xdr:rowOff>
    </xdr:from>
    <xdr:to>
      <xdr:col>76</xdr:col>
      <xdr:colOff>165100</xdr:colOff>
      <xdr:row>32</xdr:row>
      <xdr:rowOff>132588</xdr:rowOff>
    </xdr:to>
    <xdr:sp macro="" textlink="">
      <xdr:nvSpPr>
        <xdr:cNvPr id="557" name="楕円 556"/>
        <xdr:cNvSpPr/>
      </xdr:nvSpPr>
      <xdr:spPr>
        <a:xfrm>
          <a:off x="14541500" y="551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149115</xdr:rowOff>
    </xdr:from>
    <xdr:ext cx="534377" cy="259045"/>
    <xdr:sp macro="" textlink="">
      <xdr:nvSpPr>
        <xdr:cNvPr id="558" name="テキスト ボックス 557"/>
        <xdr:cNvSpPr txBox="1"/>
      </xdr:nvSpPr>
      <xdr:spPr>
        <a:xfrm>
          <a:off x="14325111" y="5292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112957</xdr:rowOff>
    </xdr:from>
    <xdr:to>
      <xdr:col>72</xdr:col>
      <xdr:colOff>38100</xdr:colOff>
      <xdr:row>36</xdr:row>
      <xdr:rowOff>43107</xdr:rowOff>
    </xdr:to>
    <xdr:sp macro="" textlink="">
      <xdr:nvSpPr>
        <xdr:cNvPr id="559" name="楕円 558"/>
        <xdr:cNvSpPr/>
      </xdr:nvSpPr>
      <xdr:spPr>
        <a:xfrm>
          <a:off x="13652500" y="6113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34</xdr:row>
      <xdr:rowOff>59634</xdr:rowOff>
    </xdr:from>
    <xdr:ext cx="469744" cy="259045"/>
    <xdr:sp macro="" textlink="">
      <xdr:nvSpPr>
        <xdr:cNvPr id="560" name="テキスト ボックス 559"/>
        <xdr:cNvSpPr txBox="1"/>
      </xdr:nvSpPr>
      <xdr:spPr>
        <a:xfrm>
          <a:off x="13468428" y="588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1923</xdr:rowOff>
    </xdr:from>
    <xdr:to>
      <xdr:col>67</xdr:col>
      <xdr:colOff>101600</xdr:colOff>
      <xdr:row>39</xdr:row>
      <xdr:rowOff>103523</xdr:rowOff>
    </xdr:to>
    <xdr:sp macro="" textlink="">
      <xdr:nvSpPr>
        <xdr:cNvPr id="561" name="楕円 560"/>
        <xdr:cNvSpPr/>
      </xdr:nvSpPr>
      <xdr:spPr>
        <a:xfrm>
          <a:off x="12763500" y="668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94650</xdr:rowOff>
    </xdr:from>
    <xdr:ext cx="378565" cy="259045"/>
    <xdr:sp macro="" textlink="">
      <xdr:nvSpPr>
        <xdr:cNvPr id="562" name="テキスト ボックス 561"/>
        <xdr:cNvSpPr txBox="1"/>
      </xdr:nvSpPr>
      <xdr:spPr>
        <a:xfrm>
          <a:off x="12625017" y="6781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63" name="正方形/長方形 56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4" name="正方形/長方形 56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5" name="正方形/長方形 56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6" name="正方形/長方形 56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7" name="正方形/長方形 56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8" name="正方形/長方形 56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9" name="正方形/長方形 56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70" name="正方形/長方形 56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71" name="テキスト ボックス 57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72" name="直線コネクタ 57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73" name="直線コネクタ 57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74" name="テキスト ボックス 57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5" name="直線コネクタ 57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6" name="テキスト ボックス 57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8" name="直線コネクタ 57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0" name="直線コネクタ 57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8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82" name="直線コネクタ 58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83" name="直線コネクタ 58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8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5" name="フローチャート: 判断 58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6" name="直線コネクタ 58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7" name="フローチャート: 判断 58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8" name="テキスト ボックス 58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9" name="直線コネクタ 58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90" name="フローチャート: 判断 58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91" name="テキスト ボックス 59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92" name="直線コネクタ 59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93" name="フローチャート: 判断 59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94" name="テキスト ボックス 59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5" name="フローチャート: 判断 59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6" name="テキスト ボックス 59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7" name="テキスト ボックス 59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8" name="テキスト ボックス 59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9" name="テキスト ボックス 59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0" name="テキスト ボックス 59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1" name="テキスト ボックス 60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602" name="楕円 60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60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604" name="楕円 60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605" name="テキスト ボックス 60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6" name="楕円 60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7" name="テキスト ボックス 60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8" name="楕円 60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9" name="テキスト ボックス 60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10" name="楕円 60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11" name="テキスト ボックス 61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2" name="正方形/長方形 61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3" name="正方形/長方形 61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4" name="正方形/長方形 61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5" name="正方形/長方形 61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6" name="正方形/長方形 61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7" name="正方形/長方形 61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8" name="正方形/長方形 61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9" name="正方形/長方形 61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0" name="テキスト ボックス 61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1" name="直線コネクタ 62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622" name="テキスト ボックス 621"/>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44450</xdr:rowOff>
    </xdr:from>
    <xdr:to>
      <xdr:col>89</xdr:col>
      <xdr:colOff>177800</xdr:colOff>
      <xdr:row>79</xdr:row>
      <xdr:rowOff>44450</xdr:rowOff>
    </xdr:to>
    <xdr:cxnSp macro="">
      <xdr:nvCxnSpPr>
        <xdr:cNvPr id="623" name="直線コネクタ 622"/>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73677</xdr:rowOff>
    </xdr:from>
    <xdr:ext cx="531299" cy="259045"/>
    <xdr:sp macro="" textlink="">
      <xdr:nvSpPr>
        <xdr:cNvPr id="624" name="テキスト ボックス 623"/>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5" name="直線コネクタ 624"/>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6" name="テキスト ボックス 625"/>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7" name="直線コネクタ 626"/>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8" name="テキスト ボックス 627"/>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9" name="直線コネクタ 628"/>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30" name="テキスト ボックス 629"/>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31" name="直線コネクタ 630"/>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32" name="テキスト ボックス 631"/>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4" name="テキスト ボックス 633"/>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50317</xdr:rowOff>
    </xdr:from>
    <xdr:to>
      <xdr:col>85</xdr:col>
      <xdr:colOff>126364</xdr:colOff>
      <xdr:row>78</xdr:row>
      <xdr:rowOff>140729</xdr:rowOff>
    </xdr:to>
    <xdr:cxnSp macro="">
      <xdr:nvCxnSpPr>
        <xdr:cNvPr id="636" name="直線コネクタ 635"/>
        <xdr:cNvCxnSpPr/>
      </xdr:nvCxnSpPr>
      <xdr:spPr>
        <a:xfrm flipV="1">
          <a:off x="16317595" y="12223267"/>
          <a:ext cx="1269" cy="1290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144556</xdr:rowOff>
    </xdr:from>
    <xdr:ext cx="534377" cy="259045"/>
    <xdr:sp macro="" textlink="">
      <xdr:nvSpPr>
        <xdr:cNvPr id="637" name="公債費最小値テキスト"/>
        <xdr:cNvSpPr txBox="1"/>
      </xdr:nvSpPr>
      <xdr:spPr>
        <a:xfrm>
          <a:off x="16370300" y="13517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140729</xdr:rowOff>
    </xdr:from>
    <xdr:to>
      <xdr:col>86</xdr:col>
      <xdr:colOff>25400</xdr:colOff>
      <xdr:row>78</xdr:row>
      <xdr:rowOff>140729</xdr:rowOff>
    </xdr:to>
    <xdr:cxnSp macro="">
      <xdr:nvCxnSpPr>
        <xdr:cNvPr id="638" name="直線コネクタ 637"/>
        <xdr:cNvCxnSpPr/>
      </xdr:nvCxnSpPr>
      <xdr:spPr>
        <a:xfrm>
          <a:off x="16230600" y="13513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168444</xdr:rowOff>
    </xdr:from>
    <xdr:ext cx="534377" cy="259045"/>
    <xdr:sp macro="" textlink="">
      <xdr:nvSpPr>
        <xdr:cNvPr id="639" name="公債費最大値テキスト"/>
        <xdr:cNvSpPr txBox="1"/>
      </xdr:nvSpPr>
      <xdr:spPr>
        <a:xfrm>
          <a:off x="16370300" y="119984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50317</xdr:rowOff>
    </xdr:from>
    <xdr:to>
      <xdr:col>86</xdr:col>
      <xdr:colOff>25400</xdr:colOff>
      <xdr:row>71</xdr:row>
      <xdr:rowOff>50317</xdr:rowOff>
    </xdr:to>
    <xdr:cxnSp macro="">
      <xdr:nvCxnSpPr>
        <xdr:cNvPr id="640" name="直線コネクタ 639"/>
        <xdr:cNvCxnSpPr/>
      </xdr:nvCxnSpPr>
      <xdr:spPr>
        <a:xfrm>
          <a:off x="16230600" y="12223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66739</xdr:rowOff>
    </xdr:from>
    <xdr:to>
      <xdr:col>85</xdr:col>
      <xdr:colOff>127000</xdr:colOff>
      <xdr:row>72</xdr:row>
      <xdr:rowOff>60681</xdr:rowOff>
    </xdr:to>
    <xdr:cxnSp macro="">
      <xdr:nvCxnSpPr>
        <xdr:cNvPr id="641" name="直線コネクタ 640"/>
        <xdr:cNvCxnSpPr/>
      </xdr:nvCxnSpPr>
      <xdr:spPr>
        <a:xfrm flipV="1">
          <a:off x="15481300" y="12239689"/>
          <a:ext cx="838200" cy="165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150842</xdr:rowOff>
    </xdr:from>
    <xdr:ext cx="534377" cy="259045"/>
    <xdr:sp macro="" textlink="">
      <xdr:nvSpPr>
        <xdr:cNvPr id="642" name="公債費平均値テキスト"/>
        <xdr:cNvSpPr txBox="1"/>
      </xdr:nvSpPr>
      <xdr:spPr>
        <a:xfrm>
          <a:off x="16370300" y="126666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965</xdr:rowOff>
    </xdr:from>
    <xdr:to>
      <xdr:col>85</xdr:col>
      <xdr:colOff>177800</xdr:colOff>
      <xdr:row>74</xdr:row>
      <xdr:rowOff>102565</xdr:rowOff>
    </xdr:to>
    <xdr:sp macro="" textlink="">
      <xdr:nvSpPr>
        <xdr:cNvPr id="643" name="フローチャート: 判断 642"/>
        <xdr:cNvSpPr/>
      </xdr:nvSpPr>
      <xdr:spPr>
        <a:xfrm>
          <a:off x="16268700" y="12688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60681</xdr:rowOff>
    </xdr:from>
    <xdr:to>
      <xdr:col>81</xdr:col>
      <xdr:colOff>50800</xdr:colOff>
      <xdr:row>72</xdr:row>
      <xdr:rowOff>159283</xdr:rowOff>
    </xdr:to>
    <xdr:cxnSp macro="">
      <xdr:nvCxnSpPr>
        <xdr:cNvPr id="644" name="直線コネクタ 643"/>
        <xdr:cNvCxnSpPr/>
      </xdr:nvCxnSpPr>
      <xdr:spPr>
        <a:xfrm flipV="1">
          <a:off x="14592300" y="12405081"/>
          <a:ext cx="889000" cy="98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49390</xdr:rowOff>
    </xdr:from>
    <xdr:to>
      <xdr:col>81</xdr:col>
      <xdr:colOff>101600</xdr:colOff>
      <xdr:row>74</xdr:row>
      <xdr:rowOff>150990</xdr:rowOff>
    </xdr:to>
    <xdr:sp macro="" textlink="">
      <xdr:nvSpPr>
        <xdr:cNvPr id="645" name="フローチャート: 判断 644"/>
        <xdr:cNvSpPr/>
      </xdr:nvSpPr>
      <xdr:spPr>
        <a:xfrm>
          <a:off x="15430500" y="127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142117</xdr:rowOff>
    </xdr:from>
    <xdr:ext cx="534377" cy="259045"/>
    <xdr:sp macro="" textlink="">
      <xdr:nvSpPr>
        <xdr:cNvPr id="646" name="テキスト ボックス 645"/>
        <xdr:cNvSpPr txBox="1"/>
      </xdr:nvSpPr>
      <xdr:spPr>
        <a:xfrm>
          <a:off x="15214111" y="12829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159283</xdr:rowOff>
    </xdr:from>
    <xdr:to>
      <xdr:col>76</xdr:col>
      <xdr:colOff>114300</xdr:colOff>
      <xdr:row>73</xdr:row>
      <xdr:rowOff>115506</xdr:rowOff>
    </xdr:to>
    <xdr:cxnSp macro="">
      <xdr:nvCxnSpPr>
        <xdr:cNvPr id="647" name="直線コネクタ 646"/>
        <xdr:cNvCxnSpPr/>
      </xdr:nvCxnSpPr>
      <xdr:spPr>
        <a:xfrm flipV="1">
          <a:off x="13703300" y="12503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155536</xdr:rowOff>
    </xdr:from>
    <xdr:to>
      <xdr:col>76</xdr:col>
      <xdr:colOff>165100</xdr:colOff>
      <xdr:row>76</xdr:row>
      <xdr:rowOff>85686</xdr:rowOff>
    </xdr:to>
    <xdr:sp macro="" textlink="">
      <xdr:nvSpPr>
        <xdr:cNvPr id="648" name="フローチャート: 判断 647"/>
        <xdr:cNvSpPr/>
      </xdr:nvSpPr>
      <xdr:spPr>
        <a:xfrm>
          <a:off x="14541500" y="13014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76813</xdr:rowOff>
    </xdr:from>
    <xdr:ext cx="534377" cy="259045"/>
    <xdr:sp macro="" textlink="">
      <xdr:nvSpPr>
        <xdr:cNvPr id="649" name="テキスト ボックス 648"/>
        <xdr:cNvSpPr txBox="1"/>
      </xdr:nvSpPr>
      <xdr:spPr>
        <a:xfrm>
          <a:off x="14325111" y="13107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73</xdr:row>
      <xdr:rowOff>115506</xdr:rowOff>
    </xdr:from>
    <xdr:to>
      <xdr:col>71</xdr:col>
      <xdr:colOff>177800</xdr:colOff>
      <xdr:row>73</xdr:row>
      <xdr:rowOff>138138</xdr:rowOff>
    </xdr:to>
    <xdr:cxnSp macro="">
      <xdr:nvCxnSpPr>
        <xdr:cNvPr id="650" name="直線コネクタ 649"/>
        <xdr:cNvCxnSpPr/>
      </xdr:nvCxnSpPr>
      <xdr:spPr>
        <a:xfrm flipV="1">
          <a:off x="12814300" y="12631356"/>
          <a:ext cx="889000" cy="22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23788</xdr:rowOff>
    </xdr:from>
    <xdr:to>
      <xdr:col>72</xdr:col>
      <xdr:colOff>38100</xdr:colOff>
      <xdr:row>76</xdr:row>
      <xdr:rowOff>125388</xdr:rowOff>
    </xdr:to>
    <xdr:sp macro="" textlink="">
      <xdr:nvSpPr>
        <xdr:cNvPr id="651" name="フローチャート: 判断 650"/>
        <xdr:cNvSpPr/>
      </xdr:nvSpPr>
      <xdr:spPr>
        <a:xfrm>
          <a:off x="13652500" y="13053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116515</xdr:rowOff>
    </xdr:from>
    <xdr:ext cx="534377" cy="259045"/>
    <xdr:sp macro="" textlink="">
      <xdr:nvSpPr>
        <xdr:cNvPr id="652" name="テキスト ボックス 651"/>
        <xdr:cNvSpPr txBox="1"/>
      </xdr:nvSpPr>
      <xdr:spPr>
        <a:xfrm>
          <a:off x="13436111" y="131467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35561</xdr:rowOff>
    </xdr:from>
    <xdr:to>
      <xdr:col>67</xdr:col>
      <xdr:colOff>101600</xdr:colOff>
      <xdr:row>76</xdr:row>
      <xdr:rowOff>137161</xdr:rowOff>
    </xdr:to>
    <xdr:sp macro="" textlink="">
      <xdr:nvSpPr>
        <xdr:cNvPr id="653" name="フローチャート: 判断 652"/>
        <xdr:cNvSpPr/>
      </xdr:nvSpPr>
      <xdr:spPr>
        <a:xfrm>
          <a:off x="12763500" y="1306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76</xdr:row>
      <xdr:rowOff>128288</xdr:rowOff>
    </xdr:from>
    <xdr:ext cx="534377" cy="259045"/>
    <xdr:sp macro="" textlink="">
      <xdr:nvSpPr>
        <xdr:cNvPr id="654" name="テキスト ボックス 653"/>
        <xdr:cNvSpPr txBox="1"/>
      </xdr:nvSpPr>
      <xdr:spPr>
        <a:xfrm>
          <a:off x="12547111" y="13158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15939</xdr:rowOff>
    </xdr:from>
    <xdr:to>
      <xdr:col>85</xdr:col>
      <xdr:colOff>177800</xdr:colOff>
      <xdr:row>71</xdr:row>
      <xdr:rowOff>117539</xdr:rowOff>
    </xdr:to>
    <xdr:sp macro="" textlink="">
      <xdr:nvSpPr>
        <xdr:cNvPr id="660" name="楕円 659"/>
        <xdr:cNvSpPr/>
      </xdr:nvSpPr>
      <xdr:spPr>
        <a:xfrm>
          <a:off x="16268700" y="12188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123995</xdr:rowOff>
    </xdr:from>
    <xdr:ext cx="534377" cy="259045"/>
    <xdr:sp macro="" textlink="">
      <xdr:nvSpPr>
        <xdr:cNvPr id="661" name="公債費該当値テキスト"/>
        <xdr:cNvSpPr txBox="1"/>
      </xdr:nvSpPr>
      <xdr:spPr>
        <a:xfrm>
          <a:off x="16370300" y="1212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9881</xdr:rowOff>
    </xdr:from>
    <xdr:to>
      <xdr:col>81</xdr:col>
      <xdr:colOff>101600</xdr:colOff>
      <xdr:row>72</xdr:row>
      <xdr:rowOff>111481</xdr:rowOff>
    </xdr:to>
    <xdr:sp macro="" textlink="">
      <xdr:nvSpPr>
        <xdr:cNvPr id="662" name="楕円 661"/>
        <xdr:cNvSpPr/>
      </xdr:nvSpPr>
      <xdr:spPr>
        <a:xfrm>
          <a:off x="15430500" y="12354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128008</xdr:rowOff>
    </xdr:from>
    <xdr:ext cx="534377" cy="259045"/>
    <xdr:sp macro="" textlink="">
      <xdr:nvSpPr>
        <xdr:cNvPr id="663" name="テキスト ボックス 662"/>
        <xdr:cNvSpPr txBox="1"/>
      </xdr:nvSpPr>
      <xdr:spPr>
        <a:xfrm>
          <a:off x="15214111" y="12129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108483</xdr:rowOff>
    </xdr:from>
    <xdr:to>
      <xdr:col>76</xdr:col>
      <xdr:colOff>165100</xdr:colOff>
      <xdr:row>73</xdr:row>
      <xdr:rowOff>38633</xdr:rowOff>
    </xdr:to>
    <xdr:sp macro="" textlink="">
      <xdr:nvSpPr>
        <xdr:cNvPr id="664" name="楕円 663"/>
        <xdr:cNvSpPr/>
      </xdr:nvSpPr>
      <xdr:spPr>
        <a:xfrm>
          <a:off x="14541500" y="12452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71</xdr:row>
      <xdr:rowOff>55160</xdr:rowOff>
    </xdr:from>
    <xdr:ext cx="534377" cy="259045"/>
    <xdr:sp macro="" textlink="">
      <xdr:nvSpPr>
        <xdr:cNvPr id="665" name="テキスト ボックス 664"/>
        <xdr:cNvSpPr txBox="1"/>
      </xdr:nvSpPr>
      <xdr:spPr>
        <a:xfrm>
          <a:off x="14325111" y="12228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73</xdr:row>
      <xdr:rowOff>64706</xdr:rowOff>
    </xdr:from>
    <xdr:to>
      <xdr:col>72</xdr:col>
      <xdr:colOff>38100</xdr:colOff>
      <xdr:row>73</xdr:row>
      <xdr:rowOff>166306</xdr:rowOff>
    </xdr:to>
    <xdr:sp macro="" textlink="">
      <xdr:nvSpPr>
        <xdr:cNvPr id="666" name="楕円 665"/>
        <xdr:cNvSpPr/>
      </xdr:nvSpPr>
      <xdr:spPr>
        <a:xfrm>
          <a:off x="13652500" y="12580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11383</xdr:rowOff>
    </xdr:from>
    <xdr:ext cx="534377" cy="259045"/>
    <xdr:sp macro="" textlink="">
      <xdr:nvSpPr>
        <xdr:cNvPr id="667" name="テキスト ボックス 666"/>
        <xdr:cNvSpPr txBox="1"/>
      </xdr:nvSpPr>
      <xdr:spPr>
        <a:xfrm>
          <a:off x="13436111" y="12355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87338</xdr:rowOff>
    </xdr:from>
    <xdr:to>
      <xdr:col>67</xdr:col>
      <xdr:colOff>101600</xdr:colOff>
      <xdr:row>74</xdr:row>
      <xdr:rowOff>17488</xdr:rowOff>
    </xdr:to>
    <xdr:sp macro="" textlink="">
      <xdr:nvSpPr>
        <xdr:cNvPr id="668" name="楕円 667"/>
        <xdr:cNvSpPr/>
      </xdr:nvSpPr>
      <xdr:spPr>
        <a:xfrm>
          <a:off x="12763500" y="1260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34015</xdr:rowOff>
    </xdr:from>
    <xdr:ext cx="534377" cy="259045"/>
    <xdr:sp macro="" textlink="">
      <xdr:nvSpPr>
        <xdr:cNvPr id="669" name="テキスト ボックス 668"/>
        <xdr:cNvSpPr txBox="1"/>
      </xdr:nvSpPr>
      <xdr:spPr>
        <a:xfrm>
          <a:off x="12547111" y="123784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5" name="テキスト ボックス 684"/>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7" name="テキスト ボックス 686"/>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89" name="テキスト ボックス 688"/>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1" name="テキスト ボックス 690"/>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170332</xdr:rowOff>
    </xdr:from>
    <xdr:to>
      <xdr:col>85</xdr:col>
      <xdr:colOff>126364</xdr:colOff>
      <xdr:row>98</xdr:row>
      <xdr:rowOff>104572</xdr:rowOff>
    </xdr:to>
    <xdr:cxnSp macro="">
      <xdr:nvCxnSpPr>
        <xdr:cNvPr id="693" name="直線コネクタ 692"/>
        <xdr:cNvCxnSpPr/>
      </xdr:nvCxnSpPr>
      <xdr:spPr>
        <a:xfrm flipV="1">
          <a:off x="16317595" y="15600832"/>
          <a:ext cx="1269" cy="13058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108399</xdr:rowOff>
    </xdr:from>
    <xdr:ext cx="469744" cy="259045"/>
    <xdr:sp macro="" textlink="">
      <xdr:nvSpPr>
        <xdr:cNvPr id="694" name="積立金最小値テキスト"/>
        <xdr:cNvSpPr txBox="1"/>
      </xdr:nvSpPr>
      <xdr:spPr>
        <a:xfrm>
          <a:off x="16370300" y="16910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104572</xdr:rowOff>
    </xdr:from>
    <xdr:to>
      <xdr:col>86</xdr:col>
      <xdr:colOff>25400</xdr:colOff>
      <xdr:row>98</xdr:row>
      <xdr:rowOff>104572</xdr:rowOff>
    </xdr:to>
    <xdr:cxnSp macro="">
      <xdr:nvCxnSpPr>
        <xdr:cNvPr id="695" name="直線コネクタ 694"/>
        <xdr:cNvCxnSpPr/>
      </xdr:nvCxnSpPr>
      <xdr:spPr>
        <a:xfrm>
          <a:off x="16230600" y="169066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117009</xdr:rowOff>
    </xdr:from>
    <xdr:ext cx="534377" cy="259045"/>
    <xdr:sp macro="" textlink="">
      <xdr:nvSpPr>
        <xdr:cNvPr id="696" name="積立金最大値テキスト"/>
        <xdr:cNvSpPr txBox="1"/>
      </xdr:nvSpPr>
      <xdr:spPr>
        <a:xfrm>
          <a:off x="16370300" y="15376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170332</xdr:rowOff>
    </xdr:from>
    <xdr:to>
      <xdr:col>86</xdr:col>
      <xdr:colOff>25400</xdr:colOff>
      <xdr:row>90</xdr:row>
      <xdr:rowOff>170332</xdr:rowOff>
    </xdr:to>
    <xdr:cxnSp macro="">
      <xdr:nvCxnSpPr>
        <xdr:cNvPr id="697" name="直線コネクタ 696"/>
        <xdr:cNvCxnSpPr/>
      </xdr:nvCxnSpPr>
      <xdr:spPr>
        <a:xfrm>
          <a:off x="16230600" y="15600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93</xdr:row>
      <xdr:rowOff>76682</xdr:rowOff>
    </xdr:from>
    <xdr:to>
      <xdr:col>85</xdr:col>
      <xdr:colOff>127000</xdr:colOff>
      <xdr:row>97</xdr:row>
      <xdr:rowOff>59843</xdr:rowOff>
    </xdr:to>
    <xdr:cxnSp macro="">
      <xdr:nvCxnSpPr>
        <xdr:cNvPr id="698" name="直線コネクタ 697"/>
        <xdr:cNvCxnSpPr/>
      </xdr:nvCxnSpPr>
      <xdr:spPr>
        <a:xfrm>
          <a:off x="15481300" y="16021532"/>
          <a:ext cx="838200" cy="668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104728</xdr:rowOff>
    </xdr:from>
    <xdr:ext cx="534377" cy="259045"/>
    <xdr:sp macro="" textlink="">
      <xdr:nvSpPr>
        <xdr:cNvPr id="699" name="積立金平均値テキスト"/>
        <xdr:cNvSpPr txBox="1"/>
      </xdr:nvSpPr>
      <xdr:spPr>
        <a:xfrm>
          <a:off x="16370300" y="160495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81851</xdr:rowOff>
    </xdr:from>
    <xdr:to>
      <xdr:col>85</xdr:col>
      <xdr:colOff>177800</xdr:colOff>
      <xdr:row>95</xdr:row>
      <xdr:rowOff>12001</xdr:rowOff>
    </xdr:to>
    <xdr:sp macro="" textlink="">
      <xdr:nvSpPr>
        <xdr:cNvPr id="700" name="フローチャート: 判断 699"/>
        <xdr:cNvSpPr/>
      </xdr:nvSpPr>
      <xdr:spPr>
        <a:xfrm>
          <a:off x="16268700" y="16198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76682</xdr:rowOff>
    </xdr:from>
    <xdr:to>
      <xdr:col>81</xdr:col>
      <xdr:colOff>50800</xdr:colOff>
      <xdr:row>96</xdr:row>
      <xdr:rowOff>11303</xdr:rowOff>
    </xdr:to>
    <xdr:cxnSp macro="">
      <xdr:nvCxnSpPr>
        <xdr:cNvPr id="701" name="直線コネクタ 700"/>
        <xdr:cNvCxnSpPr/>
      </xdr:nvCxnSpPr>
      <xdr:spPr>
        <a:xfrm flipV="1">
          <a:off x="14592300" y="16021532"/>
          <a:ext cx="889000" cy="448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81127</xdr:rowOff>
    </xdr:from>
    <xdr:to>
      <xdr:col>81</xdr:col>
      <xdr:colOff>101600</xdr:colOff>
      <xdr:row>95</xdr:row>
      <xdr:rowOff>11277</xdr:rowOff>
    </xdr:to>
    <xdr:sp macro="" textlink="">
      <xdr:nvSpPr>
        <xdr:cNvPr id="702" name="フローチャート: 判断 701"/>
        <xdr:cNvSpPr/>
      </xdr:nvSpPr>
      <xdr:spPr>
        <a:xfrm>
          <a:off x="15430500" y="16197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2404</xdr:rowOff>
    </xdr:from>
    <xdr:ext cx="534377" cy="259045"/>
    <xdr:sp macro="" textlink="">
      <xdr:nvSpPr>
        <xdr:cNvPr id="703" name="テキスト ボックス 702"/>
        <xdr:cNvSpPr txBox="1"/>
      </xdr:nvSpPr>
      <xdr:spPr>
        <a:xfrm>
          <a:off x="15214111" y="16290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11303</xdr:rowOff>
    </xdr:from>
    <xdr:to>
      <xdr:col>76</xdr:col>
      <xdr:colOff>114300</xdr:colOff>
      <xdr:row>98</xdr:row>
      <xdr:rowOff>43383</xdr:rowOff>
    </xdr:to>
    <xdr:cxnSp macro="">
      <xdr:nvCxnSpPr>
        <xdr:cNvPr id="704" name="直線コネクタ 703"/>
        <xdr:cNvCxnSpPr/>
      </xdr:nvCxnSpPr>
      <xdr:spPr>
        <a:xfrm flipV="1">
          <a:off x="13703300" y="16470503"/>
          <a:ext cx="889000" cy="374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16548</xdr:rowOff>
    </xdr:from>
    <xdr:to>
      <xdr:col>76</xdr:col>
      <xdr:colOff>165100</xdr:colOff>
      <xdr:row>95</xdr:row>
      <xdr:rowOff>118148</xdr:rowOff>
    </xdr:to>
    <xdr:sp macro="" textlink="">
      <xdr:nvSpPr>
        <xdr:cNvPr id="705" name="フローチャート: 判断 704"/>
        <xdr:cNvSpPr/>
      </xdr:nvSpPr>
      <xdr:spPr>
        <a:xfrm>
          <a:off x="14541500" y="1630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134675</xdr:rowOff>
    </xdr:from>
    <xdr:ext cx="534377" cy="259045"/>
    <xdr:sp macro="" textlink="">
      <xdr:nvSpPr>
        <xdr:cNvPr id="706" name="テキスト ボックス 705"/>
        <xdr:cNvSpPr txBox="1"/>
      </xdr:nvSpPr>
      <xdr:spPr>
        <a:xfrm>
          <a:off x="14325111" y="1607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84874</xdr:rowOff>
    </xdr:from>
    <xdr:to>
      <xdr:col>71</xdr:col>
      <xdr:colOff>177800</xdr:colOff>
      <xdr:row>98</xdr:row>
      <xdr:rowOff>43383</xdr:rowOff>
    </xdr:to>
    <xdr:cxnSp macro="">
      <xdr:nvCxnSpPr>
        <xdr:cNvPr id="707" name="直線コネクタ 706"/>
        <xdr:cNvCxnSpPr/>
      </xdr:nvCxnSpPr>
      <xdr:spPr>
        <a:xfrm>
          <a:off x="12814300" y="16715524"/>
          <a:ext cx="889000" cy="129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136449</xdr:rowOff>
    </xdr:from>
    <xdr:to>
      <xdr:col>72</xdr:col>
      <xdr:colOff>38100</xdr:colOff>
      <xdr:row>97</xdr:row>
      <xdr:rowOff>66599</xdr:rowOff>
    </xdr:to>
    <xdr:sp macro="" textlink="">
      <xdr:nvSpPr>
        <xdr:cNvPr id="708" name="フローチャート: 判断 707"/>
        <xdr:cNvSpPr/>
      </xdr:nvSpPr>
      <xdr:spPr>
        <a:xfrm>
          <a:off x="13652500" y="16595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83126</xdr:rowOff>
    </xdr:from>
    <xdr:ext cx="469744" cy="259045"/>
    <xdr:sp macro="" textlink="">
      <xdr:nvSpPr>
        <xdr:cNvPr id="709" name="テキスト ボックス 708"/>
        <xdr:cNvSpPr txBox="1"/>
      </xdr:nvSpPr>
      <xdr:spPr>
        <a:xfrm>
          <a:off x="13468428" y="163708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76442</xdr:rowOff>
    </xdr:from>
    <xdr:to>
      <xdr:col>67</xdr:col>
      <xdr:colOff>101600</xdr:colOff>
      <xdr:row>97</xdr:row>
      <xdr:rowOff>6592</xdr:rowOff>
    </xdr:to>
    <xdr:sp macro="" textlink="">
      <xdr:nvSpPr>
        <xdr:cNvPr id="710" name="フローチャート: 判断 709"/>
        <xdr:cNvSpPr/>
      </xdr:nvSpPr>
      <xdr:spPr>
        <a:xfrm>
          <a:off x="12763500" y="165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23119</xdr:rowOff>
    </xdr:from>
    <xdr:ext cx="534377" cy="259045"/>
    <xdr:sp macro="" textlink="">
      <xdr:nvSpPr>
        <xdr:cNvPr id="711" name="テキスト ボックス 710"/>
        <xdr:cNvSpPr txBox="1"/>
      </xdr:nvSpPr>
      <xdr:spPr>
        <a:xfrm>
          <a:off x="12547111" y="1631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9043</xdr:rowOff>
    </xdr:from>
    <xdr:to>
      <xdr:col>85</xdr:col>
      <xdr:colOff>177800</xdr:colOff>
      <xdr:row>97</xdr:row>
      <xdr:rowOff>110643</xdr:rowOff>
    </xdr:to>
    <xdr:sp macro="" textlink="">
      <xdr:nvSpPr>
        <xdr:cNvPr id="717" name="楕円 716"/>
        <xdr:cNvSpPr/>
      </xdr:nvSpPr>
      <xdr:spPr>
        <a:xfrm>
          <a:off x="16268700" y="16639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158920</xdr:rowOff>
    </xdr:from>
    <xdr:ext cx="469744" cy="259045"/>
    <xdr:sp macro="" textlink="">
      <xdr:nvSpPr>
        <xdr:cNvPr id="718" name="積立金該当値テキスト"/>
        <xdr:cNvSpPr txBox="1"/>
      </xdr:nvSpPr>
      <xdr:spPr>
        <a:xfrm>
          <a:off x="16370300" y="166181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93</xdr:row>
      <xdr:rowOff>25882</xdr:rowOff>
    </xdr:from>
    <xdr:to>
      <xdr:col>81</xdr:col>
      <xdr:colOff>101600</xdr:colOff>
      <xdr:row>93</xdr:row>
      <xdr:rowOff>127482</xdr:rowOff>
    </xdr:to>
    <xdr:sp macro="" textlink="">
      <xdr:nvSpPr>
        <xdr:cNvPr id="719" name="楕円 718"/>
        <xdr:cNvSpPr/>
      </xdr:nvSpPr>
      <xdr:spPr>
        <a:xfrm>
          <a:off x="15430500" y="15970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91</xdr:row>
      <xdr:rowOff>144009</xdr:rowOff>
    </xdr:from>
    <xdr:ext cx="534377" cy="259045"/>
    <xdr:sp macro="" textlink="">
      <xdr:nvSpPr>
        <xdr:cNvPr id="720" name="テキスト ボックス 719"/>
        <xdr:cNvSpPr txBox="1"/>
      </xdr:nvSpPr>
      <xdr:spPr>
        <a:xfrm>
          <a:off x="15214111" y="15745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131953</xdr:rowOff>
    </xdr:from>
    <xdr:to>
      <xdr:col>76</xdr:col>
      <xdr:colOff>165100</xdr:colOff>
      <xdr:row>96</xdr:row>
      <xdr:rowOff>62103</xdr:rowOff>
    </xdr:to>
    <xdr:sp macro="" textlink="">
      <xdr:nvSpPr>
        <xdr:cNvPr id="721" name="楕円 720"/>
        <xdr:cNvSpPr/>
      </xdr:nvSpPr>
      <xdr:spPr>
        <a:xfrm>
          <a:off x="14541500" y="16419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53230</xdr:rowOff>
    </xdr:from>
    <xdr:ext cx="534377" cy="259045"/>
    <xdr:sp macro="" textlink="">
      <xdr:nvSpPr>
        <xdr:cNvPr id="722" name="テキスト ボックス 721"/>
        <xdr:cNvSpPr txBox="1"/>
      </xdr:nvSpPr>
      <xdr:spPr>
        <a:xfrm>
          <a:off x="14325111" y="16512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164033</xdr:rowOff>
    </xdr:from>
    <xdr:to>
      <xdr:col>72</xdr:col>
      <xdr:colOff>38100</xdr:colOff>
      <xdr:row>98</xdr:row>
      <xdr:rowOff>94183</xdr:rowOff>
    </xdr:to>
    <xdr:sp macro="" textlink="">
      <xdr:nvSpPr>
        <xdr:cNvPr id="723" name="楕円 722"/>
        <xdr:cNvSpPr/>
      </xdr:nvSpPr>
      <xdr:spPr>
        <a:xfrm>
          <a:off x="13652500" y="16794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85310</xdr:rowOff>
    </xdr:from>
    <xdr:ext cx="469744" cy="259045"/>
    <xdr:sp macro="" textlink="">
      <xdr:nvSpPr>
        <xdr:cNvPr id="724" name="テキスト ボックス 723"/>
        <xdr:cNvSpPr txBox="1"/>
      </xdr:nvSpPr>
      <xdr:spPr>
        <a:xfrm>
          <a:off x="13468428" y="16887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34074</xdr:rowOff>
    </xdr:from>
    <xdr:to>
      <xdr:col>67</xdr:col>
      <xdr:colOff>101600</xdr:colOff>
      <xdr:row>97</xdr:row>
      <xdr:rowOff>135674</xdr:rowOff>
    </xdr:to>
    <xdr:sp macro="" textlink="">
      <xdr:nvSpPr>
        <xdr:cNvPr id="725" name="楕円 724"/>
        <xdr:cNvSpPr/>
      </xdr:nvSpPr>
      <xdr:spPr>
        <a:xfrm>
          <a:off x="12763500" y="1666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97</xdr:row>
      <xdr:rowOff>126801</xdr:rowOff>
    </xdr:from>
    <xdr:ext cx="469744" cy="259045"/>
    <xdr:sp macro="" textlink="">
      <xdr:nvSpPr>
        <xdr:cNvPr id="726" name="テキスト ボックス 725"/>
        <xdr:cNvSpPr txBox="1"/>
      </xdr:nvSpPr>
      <xdr:spPr>
        <a:xfrm>
          <a:off x="12579428" y="16757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7" name="直線コネクタ 736"/>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8" name="テキスト ボックス 737"/>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9" name="直線コネクタ 738"/>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40" name="テキスト ボックス 739"/>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41" name="直線コネクタ 740"/>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42" name="テキスト ボックス 741"/>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43" name="直線コネクタ 742"/>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44" name="テキスト ボックス 743"/>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45" name="直線コネクタ 744"/>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46" name="テキスト ボックス 745"/>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7" name="直線コネクタ 746"/>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48" name="テキスト ボックス 747"/>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9" name="直線コネクタ 74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50" name="テキスト ボックス 74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1"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74386</xdr:rowOff>
    </xdr:from>
    <xdr:to>
      <xdr:col>116</xdr:col>
      <xdr:colOff>62864</xdr:colOff>
      <xdr:row>39</xdr:row>
      <xdr:rowOff>98878</xdr:rowOff>
    </xdr:to>
    <xdr:cxnSp macro="">
      <xdr:nvCxnSpPr>
        <xdr:cNvPr id="752" name="直線コネクタ 751"/>
        <xdr:cNvCxnSpPr/>
      </xdr:nvCxnSpPr>
      <xdr:spPr>
        <a:xfrm flipV="1">
          <a:off x="22159595" y="5389336"/>
          <a:ext cx="1269" cy="1396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53"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54" name="直線コネクタ 753"/>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21063</xdr:rowOff>
    </xdr:from>
    <xdr:ext cx="534377" cy="259045"/>
    <xdr:sp macro="" textlink="">
      <xdr:nvSpPr>
        <xdr:cNvPr id="755" name="投資及び出資金最大値テキスト"/>
        <xdr:cNvSpPr txBox="1"/>
      </xdr:nvSpPr>
      <xdr:spPr>
        <a:xfrm>
          <a:off x="22212300" y="5164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74386</xdr:rowOff>
    </xdr:from>
    <xdr:to>
      <xdr:col>116</xdr:col>
      <xdr:colOff>152400</xdr:colOff>
      <xdr:row>31</xdr:row>
      <xdr:rowOff>74386</xdr:rowOff>
    </xdr:to>
    <xdr:cxnSp macro="">
      <xdr:nvCxnSpPr>
        <xdr:cNvPr id="756" name="直線コネクタ 755"/>
        <xdr:cNvCxnSpPr/>
      </xdr:nvCxnSpPr>
      <xdr:spPr>
        <a:xfrm>
          <a:off x="22072600" y="5389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31</xdr:row>
      <xdr:rowOff>52070</xdr:rowOff>
    </xdr:from>
    <xdr:to>
      <xdr:col>116</xdr:col>
      <xdr:colOff>63500</xdr:colOff>
      <xdr:row>31</xdr:row>
      <xdr:rowOff>74386</xdr:rowOff>
    </xdr:to>
    <xdr:cxnSp macro="">
      <xdr:nvCxnSpPr>
        <xdr:cNvPr id="757" name="直線コネクタ 756"/>
        <xdr:cNvCxnSpPr/>
      </xdr:nvCxnSpPr>
      <xdr:spPr>
        <a:xfrm>
          <a:off x="21323300" y="5367020"/>
          <a:ext cx="838200" cy="2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97807</xdr:rowOff>
    </xdr:from>
    <xdr:ext cx="469744" cy="259045"/>
    <xdr:sp macro="" textlink="">
      <xdr:nvSpPr>
        <xdr:cNvPr id="758" name="投資及び出資金平均値テキスト"/>
        <xdr:cNvSpPr txBox="1"/>
      </xdr:nvSpPr>
      <xdr:spPr>
        <a:xfrm>
          <a:off x="22212300" y="64414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119380</xdr:rowOff>
    </xdr:from>
    <xdr:to>
      <xdr:col>116</xdr:col>
      <xdr:colOff>114300</xdr:colOff>
      <xdr:row>38</xdr:row>
      <xdr:rowOff>49530</xdr:rowOff>
    </xdr:to>
    <xdr:sp macro="" textlink="">
      <xdr:nvSpPr>
        <xdr:cNvPr id="759" name="フローチャート: 判断 758"/>
        <xdr:cNvSpPr/>
      </xdr:nvSpPr>
      <xdr:spPr>
        <a:xfrm>
          <a:off x="22110700" y="646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31</xdr:row>
      <xdr:rowOff>52070</xdr:rowOff>
    </xdr:from>
    <xdr:to>
      <xdr:col>111</xdr:col>
      <xdr:colOff>177800</xdr:colOff>
      <xdr:row>33</xdr:row>
      <xdr:rowOff>2649</xdr:rowOff>
    </xdr:to>
    <xdr:cxnSp macro="">
      <xdr:nvCxnSpPr>
        <xdr:cNvPr id="760" name="直線コネクタ 759"/>
        <xdr:cNvCxnSpPr/>
      </xdr:nvCxnSpPr>
      <xdr:spPr>
        <a:xfrm flipV="1">
          <a:off x="20434300" y="5367020"/>
          <a:ext cx="889000" cy="293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114699</xdr:rowOff>
    </xdr:from>
    <xdr:to>
      <xdr:col>112</xdr:col>
      <xdr:colOff>38100</xdr:colOff>
      <xdr:row>38</xdr:row>
      <xdr:rowOff>44849</xdr:rowOff>
    </xdr:to>
    <xdr:sp macro="" textlink="">
      <xdr:nvSpPr>
        <xdr:cNvPr id="761" name="フローチャート: 判断 760"/>
        <xdr:cNvSpPr/>
      </xdr:nvSpPr>
      <xdr:spPr>
        <a:xfrm>
          <a:off x="21272500" y="645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35976</xdr:rowOff>
    </xdr:from>
    <xdr:ext cx="469744" cy="259045"/>
    <xdr:sp macro="" textlink="">
      <xdr:nvSpPr>
        <xdr:cNvPr id="762" name="テキスト ボックス 761"/>
        <xdr:cNvSpPr txBox="1"/>
      </xdr:nvSpPr>
      <xdr:spPr>
        <a:xfrm>
          <a:off x="21088428" y="655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33</xdr:row>
      <xdr:rowOff>2649</xdr:rowOff>
    </xdr:from>
    <xdr:to>
      <xdr:col>107</xdr:col>
      <xdr:colOff>50800</xdr:colOff>
      <xdr:row>35</xdr:row>
      <xdr:rowOff>56533</xdr:rowOff>
    </xdr:to>
    <xdr:cxnSp macro="">
      <xdr:nvCxnSpPr>
        <xdr:cNvPr id="763" name="直線コネクタ 762"/>
        <xdr:cNvCxnSpPr/>
      </xdr:nvCxnSpPr>
      <xdr:spPr>
        <a:xfrm flipV="1">
          <a:off x="19545300" y="5660499"/>
          <a:ext cx="889000" cy="39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93037</xdr:rowOff>
    </xdr:from>
    <xdr:to>
      <xdr:col>107</xdr:col>
      <xdr:colOff>101600</xdr:colOff>
      <xdr:row>38</xdr:row>
      <xdr:rowOff>23186</xdr:rowOff>
    </xdr:to>
    <xdr:sp macro="" textlink="">
      <xdr:nvSpPr>
        <xdr:cNvPr id="764" name="フローチャート: 判断 763"/>
        <xdr:cNvSpPr/>
      </xdr:nvSpPr>
      <xdr:spPr>
        <a:xfrm>
          <a:off x="20383500" y="643668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14314</xdr:rowOff>
    </xdr:from>
    <xdr:ext cx="469744" cy="259045"/>
    <xdr:sp macro="" textlink="">
      <xdr:nvSpPr>
        <xdr:cNvPr id="765" name="テキスト ボックス 764"/>
        <xdr:cNvSpPr txBox="1"/>
      </xdr:nvSpPr>
      <xdr:spPr>
        <a:xfrm>
          <a:off x="20199428" y="6529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56533</xdr:rowOff>
    </xdr:from>
    <xdr:to>
      <xdr:col>102</xdr:col>
      <xdr:colOff>114300</xdr:colOff>
      <xdr:row>35</xdr:row>
      <xdr:rowOff>140027</xdr:rowOff>
    </xdr:to>
    <xdr:cxnSp macro="">
      <xdr:nvCxnSpPr>
        <xdr:cNvPr id="766" name="直線コネクタ 765"/>
        <xdr:cNvCxnSpPr/>
      </xdr:nvCxnSpPr>
      <xdr:spPr>
        <a:xfrm flipV="1">
          <a:off x="18656300" y="6057283"/>
          <a:ext cx="889000" cy="8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90642</xdr:rowOff>
    </xdr:from>
    <xdr:to>
      <xdr:col>102</xdr:col>
      <xdr:colOff>165100</xdr:colOff>
      <xdr:row>39</xdr:row>
      <xdr:rowOff>20792</xdr:rowOff>
    </xdr:to>
    <xdr:sp macro="" textlink="">
      <xdr:nvSpPr>
        <xdr:cNvPr id="767" name="フローチャート: 判断 766"/>
        <xdr:cNvSpPr/>
      </xdr:nvSpPr>
      <xdr:spPr>
        <a:xfrm>
          <a:off x="19494500" y="6605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39</xdr:row>
      <xdr:rowOff>11919</xdr:rowOff>
    </xdr:from>
    <xdr:ext cx="469744" cy="259045"/>
    <xdr:sp macro="" textlink="">
      <xdr:nvSpPr>
        <xdr:cNvPr id="768" name="テキスト ボックス 767"/>
        <xdr:cNvSpPr txBox="1"/>
      </xdr:nvSpPr>
      <xdr:spPr>
        <a:xfrm>
          <a:off x="19310428" y="6698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103378</xdr:rowOff>
    </xdr:from>
    <xdr:to>
      <xdr:col>98</xdr:col>
      <xdr:colOff>38100</xdr:colOff>
      <xdr:row>39</xdr:row>
      <xdr:rowOff>33528</xdr:rowOff>
    </xdr:to>
    <xdr:sp macro="" textlink="">
      <xdr:nvSpPr>
        <xdr:cNvPr id="769" name="フローチャート: 判断 768"/>
        <xdr:cNvSpPr/>
      </xdr:nvSpPr>
      <xdr:spPr>
        <a:xfrm>
          <a:off x="18605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24655</xdr:rowOff>
    </xdr:from>
    <xdr:ext cx="469744" cy="259045"/>
    <xdr:sp macro="" textlink="">
      <xdr:nvSpPr>
        <xdr:cNvPr id="770" name="テキスト ボックス 769"/>
        <xdr:cNvSpPr txBox="1"/>
      </xdr:nvSpPr>
      <xdr:spPr>
        <a:xfrm>
          <a:off x="18421428" y="6711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1" name="テキスト ボックス 77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2" name="テキスト ボックス 77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3" name="テキスト ボックス 77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4" name="テキスト ボックス 77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5" name="テキスト ボックス 77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31</xdr:row>
      <xdr:rowOff>23586</xdr:rowOff>
    </xdr:from>
    <xdr:to>
      <xdr:col>116</xdr:col>
      <xdr:colOff>114300</xdr:colOff>
      <xdr:row>31</xdr:row>
      <xdr:rowOff>125186</xdr:rowOff>
    </xdr:to>
    <xdr:sp macro="" textlink="">
      <xdr:nvSpPr>
        <xdr:cNvPr id="776" name="楕円 775"/>
        <xdr:cNvSpPr/>
      </xdr:nvSpPr>
      <xdr:spPr>
        <a:xfrm>
          <a:off x="22110700" y="5338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30</xdr:row>
      <xdr:rowOff>148063</xdr:rowOff>
    </xdr:from>
    <xdr:ext cx="534377" cy="259045"/>
    <xdr:sp macro="" textlink="">
      <xdr:nvSpPr>
        <xdr:cNvPr id="777" name="投資及び出資金該当値テキスト"/>
        <xdr:cNvSpPr txBox="1"/>
      </xdr:nvSpPr>
      <xdr:spPr>
        <a:xfrm>
          <a:off x="22212300" y="5291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31</xdr:row>
      <xdr:rowOff>1270</xdr:rowOff>
    </xdr:from>
    <xdr:to>
      <xdr:col>112</xdr:col>
      <xdr:colOff>38100</xdr:colOff>
      <xdr:row>31</xdr:row>
      <xdr:rowOff>102870</xdr:rowOff>
    </xdr:to>
    <xdr:sp macro="" textlink="">
      <xdr:nvSpPr>
        <xdr:cNvPr id="778" name="楕円 777"/>
        <xdr:cNvSpPr/>
      </xdr:nvSpPr>
      <xdr:spPr>
        <a:xfrm>
          <a:off x="21272500" y="531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29</xdr:row>
      <xdr:rowOff>119397</xdr:rowOff>
    </xdr:from>
    <xdr:ext cx="534377" cy="259045"/>
    <xdr:sp macro="" textlink="">
      <xdr:nvSpPr>
        <xdr:cNvPr id="779" name="テキスト ボックス 778"/>
        <xdr:cNvSpPr txBox="1"/>
      </xdr:nvSpPr>
      <xdr:spPr>
        <a:xfrm>
          <a:off x="21056111" y="5091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32</xdr:row>
      <xdr:rowOff>123299</xdr:rowOff>
    </xdr:from>
    <xdr:to>
      <xdr:col>107</xdr:col>
      <xdr:colOff>101600</xdr:colOff>
      <xdr:row>33</xdr:row>
      <xdr:rowOff>53449</xdr:rowOff>
    </xdr:to>
    <xdr:sp macro="" textlink="">
      <xdr:nvSpPr>
        <xdr:cNvPr id="780" name="楕円 779"/>
        <xdr:cNvSpPr/>
      </xdr:nvSpPr>
      <xdr:spPr>
        <a:xfrm>
          <a:off x="20383500" y="5609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31</xdr:row>
      <xdr:rowOff>69976</xdr:rowOff>
    </xdr:from>
    <xdr:ext cx="534377" cy="259045"/>
    <xdr:sp macro="" textlink="">
      <xdr:nvSpPr>
        <xdr:cNvPr id="781" name="テキスト ボックス 780"/>
        <xdr:cNvSpPr txBox="1"/>
      </xdr:nvSpPr>
      <xdr:spPr>
        <a:xfrm>
          <a:off x="20167111" y="53849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5733</xdr:rowOff>
    </xdr:from>
    <xdr:to>
      <xdr:col>102</xdr:col>
      <xdr:colOff>165100</xdr:colOff>
      <xdr:row>35</xdr:row>
      <xdr:rowOff>107333</xdr:rowOff>
    </xdr:to>
    <xdr:sp macro="" textlink="">
      <xdr:nvSpPr>
        <xdr:cNvPr id="782" name="楕円 781"/>
        <xdr:cNvSpPr/>
      </xdr:nvSpPr>
      <xdr:spPr>
        <a:xfrm>
          <a:off x="19494500" y="600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123860</xdr:rowOff>
    </xdr:from>
    <xdr:ext cx="469744" cy="259045"/>
    <xdr:sp macro="" textlink="">
      <xdr:nvSpPr>
        <xdr:cNvPr id="783" name="テキスト ボックス 782"/>
        <xdr:cNvSpPr txBox="1"/>
      </xdr:nvSpPr>
      <xdr:spPr>
        <a:xfrm>
          <a:off x="19310428" y="5781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89227</xdr:rowOff>
    </xdr:from>
    <xdr:to>
      <xdr:col>98</xdr:col>
      <xdr:colOff>38100</xdr:colOff>
      <xdr:row>36</xdr:row>
      <xdr:rowOff>19377</xdr:rowOff>
    </xdr:to>
    <xdr:sp macro="" textlink="">
      <xdr:nvSpPr>
        <xdr:cNvPr id="784" name="楕円 783"/>
        <xdr:cNvSpPr/>
      </xdr:nvSpPr>
      <xdr:spPr>
        <a:xfrm>
          <a:off x="18605500" y="60899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35904</xdr:rowOff>
    </xdr:from>
    <xdr:ext cx="469744" cy="259045"/>
    <xdr:sp macro="" textlink="">
      <xdr:nvSpPr>
        <xdr:cNvPr id="785" name="テキスト ボックス 784"/>
        <xdr:cNvSpPr txBox="1"/>
      </xdr:nvSpPr>
      <xdr:spPr>
        <a:xfrm>
          <a:off x="18421428" y="5865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6" name="正方形/長方形 78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7" name="正方形/長方形 78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8" name="正方形/長方形 78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9" name="正方形/長方形 78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0" name="正方形/長方形 78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1" name="正方形/長方形 79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2" name="正方形/長方形 79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3" name="正方形/長方形 79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4" name="テキスト ボックス 79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5" name="直線コネクタ 79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6" name="直線コネクタ 795"/>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7" name="テキスト ボックス 796"/>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8" name="直線コネクタ 797"/>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9" name="テキスト ボックス 798"/>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800" name="直線コネクタ 799"/>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801" name="テキスト ボックス 800"/>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802" name="直線コネクタ 801"/>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803" name="テキスト ボックス 802"/>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4" name="直線コネクタ 803"/>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805" name="テキスト ボックス 804"/>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6"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153782</xdr:rowOff>
    </xdr:from>
    <xdr:to>
      <xdr:col>116</xdr:col>
      <xdr:colOff>62864</xdr:colOff>
      <xdr:row>58</xdr:row>
      <xdr:rowOff>130145</xdr:rowOff>
    </xdr:to>
    <xdr:cxnSp macro="">
      <xdr:nvCxnSpPr>
        <xdr:cNvPr id="807" name="直線コネクタ 806"/>
        <xdr:cNvCxnSpPr/>
      </xdr:nvCxnSpPr>
      <xdr:spPr>
        <a:xfrm flipV="1">
          <a:off x="22159595" y="8726282"/>
          <a:ext cx="1269" cy="1347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133972</xdr:rowOff>
    </xdr:from>
    <xdr:ext cx="378565" cy="259045"/>
    <xdr:sp macro="" textlink="">
      <xdr:nvSpPr>
        <xdr:cNvPr id="808" name="貸付金最小値テキスト"/>
        <xdr:cNvSpPr txBox="1"/>
      </xdr:nvSpPr>
      <xdr:spPr>
        <a:xfrm>
          <a:off x="22212300" y="1007807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130145</xdr:rowOff>
    </xdr:from>
    <xdr:to>
      <xdr:col>116</xdr:col>
      <xdr:colOff>152400</xdr:colOff>
      <xdr:row>58</xdr:row>
      <xdr:rowOff>130145</xdr:rowOff>
    </xdr:to>
    <xdr:cxnSp macro="">
      <xdr:nvCxnSpPr>
        <xdr:cNvPr id="809" name="直線コネクタ 808"/>
        <xdr:cNvCxnSpPr/>
      </xdr:nvCxnSpPr>
      <xdr:spPr>
        <a:xfrm>
          <a:off x="22072600" y="100742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100459</xdr:rowOff>
    </xdr:from>
    <xdr:ext cx="534377" cy="259045"/>
    <xdr:sp macro="" textlink="">
      <xdr:nvSpPr>
        <xdr:cNvPr id="810" name="貸付金最大値テキスト"/>
        <xdr:cNvSpPr txBox="1"/>
      </xdr:nvSpPr>
      <xdr:spPr>
        <a:xfrm>
          <a:off x="22212300" y="8501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153782</xdr:rowOff>
    </xdr:from>
    <xdr:to>
      <xdr:col>116</xdr:col>
      <xdr:colOff>152400</xdr:colOff>
      <xdr:row>50</xdr:row>
      <xdr:rowOff>153782</xdr:rowOff>
    </xdr:to>
    <xdr:cxnSp macro="">
      <xdr:nvCxnSpPr>
        <xdr:cNvPr id="811" name="直線コネクタ 810"/>
        <xdr:cNvCxnSpPr/>
      </xdr:nvCxnSpPr>
      <xdr:spPr>
        <a:xfrm>
          <a:off x="22072600" y="87262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97226</xdr:rowOff>
    </xdr:from>
    <xdr:to>
      <xdr:col>116</xdr:col>
      <xdr:colOff>63500</xdr:colOff>
      <xdr:row>57</xdr:row>
      <xdr:rowOff>100929</xdr:rowOff>
    </xdr:to>
    <xdr:cxnSp macro="">
      <xdr:nvCxnSpPr>
        <xdr:cNvPr id="812" name="直線コネクタ 811"/>
        <xdr:cNvCxnSpPr/>
      </xdr:nvCxnSpPr>
      <xdr:spPr>
        <a:xfrm flipV="1">
          <a:off x="21323300" y="9869876"/>
          <a:ext cx="8382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56547</xdr:rowOff>
    </xdr:from>
    <xdr:ext cx="469744" cy="259045"/>
    <xdr:sp macro="" textlink="">
      <xdr:nvSpPr>
        <xdr:cNvPr id="813" name="貸付金平均値テキスト"/>
        <xdr:cNvSpPr txBox="1"/>
      </xdr:nvSpPr>
      <xdr:spPr>
        <a:xfrm>
          <a:off x="22212300" y="948629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56</xdr:row>
      <xdr:rowOff>33670</xdr:rowOff>
    </xdr:from>
    <xdr:to>
      <xdr:col>116</xdr:col>
      <xdr:colOff>114300</xdr:colOff>
      <xdr:row>56</xdr:row>
      <xdr:rowOff>135270</xdr:rowOff>
    </xdr:to>
    <xdr:sp macro="" textlink="">
      <xdr:nvSpPr>
        <xdr:cNvPr id="814" name="フローチャート: 判断 813"/>
        <xdr:cNvSpPr/>
      </xdr:nvSpPr>
      <xdr:spPr>
        <a:xfrm>
          <a:off x="22110700" y="9634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63028</xdr:rowOff>
    </xdr:from>
    <xdr:to>
      <xdr:col>111</xdr:col>
      <xdr:colOff>177800</xdr:colOff>
      <xdr:row>57</xdr:row>
      <xdr:rowOff>100929</xdr:rowOff>
    </xdr:to>
    <xdr:cxnSp macro="">
      <xdr:nvCxnSpPr>
        <xdr:cNvPr id="815" name="直線コネクタ 814"/>
        <xdr:cNvCxnSpPr/>
      </xdr:nvCxnSpPr>
      <xdr:spPr>
        <a:xfrm>
          <a:off x="20434300" y="9835678"/>
          <a:ext cx="889000" cy="379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56</xdr:row>
      <xdr:rowOff>26264</xdr:rowOff>
    </xdr:from>
    <xdr:to>
      <xdr:col>112</xdr:col>
      <xdr:colOff>38100</xdr:colOff>
      <xdr:row>56</xdr:row>
      <xdr:rowOff>127864</xdr:rowOff>
    </xdr:to>
    <xdr:sp macro="" textlink="">
      <xdr:nvSpPr>
        <xdr:cNvPr id="816" name="フローチャート: 判断 815"/>
        <xdr:cNvSpPr/>
      </xdr:nvSpPr>
      <xdr:spPr>
        <a:xfrm>
          <a:off x="21272500" y="962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54</xdr:row>
      <xdr:rowOff>144391</xdr:rowOff>
    </xdr:from>
    <xdr:ext cx="469744" cy="259045"/>
    <xdr:sp macro="" textlink="">
      <xdr:nvSpPr>
        <xdr:cNvPr id="817" name="テキスト ボックス 816"/>
        <xdr:cNvSpPr txBox="1"/>
      </xdr:nvSpPr>
      <xdr:spPr>
        <a:xfrm>
          <a:off x="21088428" y="9402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63028</xdr:rowOff>
    </xdr:from>
    <xdr:to>
      <xdr:col>107</xdr:col>
      <xdr:colOff>50800</xdr:colOff>
      <xdr:row>57</xdr:row>
      <xdr:rowOff>87945</xdr:rowOff>
    </xdr:to>
    <xdr:cxnSp macro="">
      <xdr:nvCxnSpPr>
        <xdr:cNvPr id="818" name="直線コネクタ 817"/>
        <xdr:cNvCxnSpPr/>
      </xdr:nvCxnSpPr>
      <xdr:spPr>
        <a:xfrm flipV="1">
          <a:off x="19545300" y="9835678"/>
          <a:ext cx="889000" cy="24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118892</xdr:rowOff>
    </xdr:from>
    <xdr:to>
      <xdr:col>107</xdr:col>
      <xdr:colOff>101600</xdr:colOff>
      <xdr:row>57</xdr:row>
      <xdr:rowOff>49042</xdr:rowOff>
    </xdr:to>
    <xdr:sp macro="" textlink="">
      <xdr:nvSpPr>
        <xdr:cNvPr id="819" name="フローチャート: 判断 818"/>
        <xdr:cNvSpPr/>
      </xdr:nvSpPr>
      <xdr:spPr>
        <a:xfrm>
          <a:off x="20383500" y="9720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65569</xdr:rowOff>
    </xdr:from>
    <xdr:ext cx="469744" cy="259045"/>
    <xdr:sp macro="" textlink="">
      <xdr:nvSpPr>
        <xdr:cNvPr id="820" name="テキスト ボックス 819"/>
        <xdr:cNvSpPr txBox="1"/>
      </xdr:nvSpPr>
      <xdr:spPr>
        <a:xfrm>
          <a:off x="20199428" y="949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75784</xdr:rowOff>
    </xdr:from>
    <xdr:to>
      <xdr:col>102</xdr:col>
      <xdr:colOff>114300</xdr:colOff>
      <xdr:row>57</xdr:row>
      <xdr:rowOff>87945</xdr:rowOff>
    </xdr:to>
    <xdr:cxnSp macro="">
      <xdr:nvCxnSpPr>
        <xdr:cNvPr id="821" name="直線コネクタ 820"/>
        <xdr:cNvCxnSpPr/>
      </xdr:nvCxnSpPr>
      <xdr:spPr>
        <a:xfrm>
          <a:off x="18656300" y="9848434"/>
          <a:ext cx="889000" cy="12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935</xdr:rowOff>
    </xdr:from>
    <xdr:to>
      <xdr:col>102</xdr:col>
      <xdr:colOff>165100</xdr:colOff>
      <xdr:row>57</xdr:row>
      <xdr:rowOff>102535</xdr:rowOff>
    </xdr:to>
    <xdr:sp macro="" textlink="">
      <xdr:nvSpPr>
        <xdr:cNvPr id="822" name="フローチャート: 判断 821"/>
        <xdr:cNvSpPr/>
      </xdr:nvSpPr>
      <xdr:spPr>
        <a:xfrm>
          <a:off x="19494500" y="977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119062</xdr:rowOff>
    </xdr:from>
    <xdr:ext cx="469744" cy="259045"/>
    <xdr:sp macro="" textlink="">
      <xdr:nvSpPr>
        <xdr:cNvPr id="823" name="テキスト ボックス 822"/>
        <xdr:cNvSpPr txBox="1"/>
      </xdr:nvSpPr>
      <xdr:spPr>
        <a:xfrm>
          <a:off x="19310428" y="9548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164933</xdr:rowOff>
    </xdr:from>
    <xdr:to>
      <xdr:col>98</xdr:col>
      <xdr:colOff>38100</xdr:colOff>
      <xdr:row>57</xdr:row>
      <xdr:rowOff>95083</xdr:rowOff>
    </xdr:to>
    <xdr:sp macro="" textlink="">
      <xdr:nvSpPr>
        <xdr:cNvPr id="824" name="フローチャート: 判断 823"/>
        <xdr:cNvSpPr/>
      </xdr:nvSpPr>
      <xdr:spPr>
        <a:xfrm>
          <a:off x="18605500" y="9766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55</xdr:row>
      <xdr:rowOff>111610</xdr:rowOff>
    </xdr:from>
    <xdr:ext cx="469744" cy="259045"/>
    <xdr:sp macro="" textlink="">
      <xdr:nvSpPr>
        <xdr:cNvPr id="825" name="テキスト ボックス 824"/>
        <xdr:cNvSpPr txBox="1"/>
      </xdr:nvSpPr>
      <xdr:spPr>
        <a:xfrm>
          <a:off x="18421428" y="9541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6" name="テキスト ボックス 825"/>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7" name="テキスト ボックス 826"/>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8" name="テキスト ボックス 827"/>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9" name="テキスト ボックス 828"/>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30" name="テキスト ボックス 829"/>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46426</xdr:rowOff>
    </xdr:from>
    <xdr:to>
      <xdr:col>116</xdr:col>
      <xdr:colOff>114300</xdr:colOff>
      <xdr:row>57</xdr:row>
      <xdr:rowOff>148026</xdr:rowOff>
    </xdr:to>
    <xdr:sp macro="" textlink="">
      <xdr:nvSpPr>
        <xdr:cNvPr id="831" name="楕円 830"/>
        <xdr:cNvSpPr/>
      </xdr:nvSpPr>
      <xdr:spPr>
        <a:xfrm>
          <a:off x="22110700" y="9819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24853</xdr:rowOff>
    </xdr:from>
    <xdr:ext cx="469744" cy="259045"/>
    <xdr:sp macro="" textlink="">
      <xdr:nvSpPr>
        <xdr:cNvPr id="832" name="貸付金該当値テキスト"/>
        <xdr:cNvSpPr txBox="1"/>
      </xdr:nvSpPr>
      <xdr:spPr>
        <a:xfrm>
          <a:off x="22212300" y="97975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50129</xdr:rowOff>
    </xdr:from>
    <xdr:to>
      <xdr:col>112</xdr:col>
      <xdr:colOff>38100</xdr:colOff>
      <xdr:row>57</xdr:row>
      <xdr:rowOff>151729</xdr:rowOff>
    </xdr:to>
    <xdr:sp macro="" textlink="">
      <xdr:nvSpPr>
        <xdr:cNvPr id="833" name="楕円 832"/>
        <xdr:cNvSpPr/>
      </xdr:nvSpPr>
      <xdr:spPr>
        <a:xfrm>
          <a:off x="21272500" y="9822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142856</xdr:rowOff>
    </xdr:from>
    <xdr:ext cx="469744" cy="259045"/>
    <xdr:sp macro="" textlink="">
      <xdr:nvSpPr>
        <xdr:cNvPr id="834" name="テキスト ボックス 833"/>
        <xdr:cNvSpPr txBox="1"/>
      </xdr:nvSpPr>
      <xdr:spPr>
        <a:xfrm>
          <a:off x="21088428" y="99155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12228</xdr:rowOff>
    </xdr:from>
    <xdr:to>
      <xdr:col>107</xdr:col>
      <xdr:colOff>101600</xdr:colOff>
      <xdr:row>57</xdr:row>
      <xdr:rowOff>113828</xdr:rowOff>
    </xdr:to>
    <xdr:sp macro="" textlink="">
      <xdr:nvSpPr>
        <xdr:cNvPr id="835" name="楕円 834"/>
        <xdr:cNvSpPr/>
      </xdr:nvSpPr>
      <xdr:spPr>
        <a:xfrm>
          <a:off x="20383500" y="9784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104955</xdr:rowOff>
    </xdr:from>
    <xdr:ext cx="469744" cy="259045"/>
    <xdr:sp macro="" textlink="">
      <xdr:nvSpPr>
        <xdr:cNvPr id="836" name="テキスト ボックス 835"/>
        <xdr:cNvSpPr txBox="1"/>
      </xdr:nvSpPr>
      <xdr:spPr>
        <a:xfrm>
          <a:off x="20199428" y="9877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37145</xdr:rowOff>
    </xdr:from>
    <xdr:to>
      <xdr:col>102</xdr:col>
      <xdr:colOff>165100</xdr:colOff>
      <xdr:row>57</xdr:row>
      <xdr:rowOff>138745</xdr:rowOff>
    </xdr:to>
    <xdr:sp macro="" textlink="">
      <xdr:nvSpPr>
        <xdr:cNvPr id="837" name="楕円 836"/>
        <xdr:cNvSpPr/>
      </xdr:nvSpPr>
      <xdr:spPr>
        <a:xfrm>
          <a:off x="19494500" y="9809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129872</xdr:rowOff>
    </xdr:from>
    <xdr:ext cx="469744" cy="259045"/>
    <xdr:sp macro="" textlink="">
      <xdr:nvSpPr>
        <xdr:cNvPr id="838" name="テキスト ボックス 837"/>
        <xdr:cNvSpPr txBox="1"/>
      </xdr:nvSpPr>
      <xdr:spPr>
        <a:xfrm>
          <a:off x="19310428" y="9902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24984</xdr:rowOff>
    </xdr:from>
    <xdr:to>
      <xdr:col>98</xdr:col>
      <xdr:colOff>38100</xdr:colOff>
      <xdr:row>57</xdr:row>
      <xdr:rowOff>126584</xdr:rowOff>
    </xdr:to>
    <xdr:sp macro="" textlink="">
      <xdr:nvSpPr>
        <xdr:cNvPr id="839" name="楕円 838"/>
        <xdr:cNvSpPr/>
      </xdr:nvSpPr>
      <xdr:spPr>
        <a:xfrm>
          <a:off x="18605500" y="9797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117711</xdr:rowOff>
    </xdr:from>
    <xdr:ext cx="469744" cy="259045"/>
    <xdr:sp macro="" textlink="">
      <xdr:nvSpPr>
        <xdr:cNvPr id="840" name="テキスト ボックス 839"/>
        <xdr:cNvSpPr txBox="1"/>
      </xdr:nvSpPr>
      <xdr:spPr>
        <a:xfrm>
          <a:off x="18421428" y="9890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41" name="正方形/長方形 84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42" name="正方形/長方形 841"/>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43" name="正方形/長方形 842"/>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44" name="正方形/長方形 843"/>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45" name="正方形/長方形 844"/>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46" name="正方形/長方形 845"/>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7" name="正方形/長方形 846"/>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8" name="正方形/長方形 847"/>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9" name="テキスト ボックス 848"/>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50" name="直線コネクタ 849"/>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51" name="テキスト ボックス 850"/>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52" name="直線コネクタ 851"/>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53" name="テキスト ボックス 852"/>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54" name="直線コネクタ 853"/>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55" name="テキスト ボックス 854"/>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56" name="直線コネクタ 855"/>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57" name="テキスト ボックス 856"/>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58" name="直線コネクタ 857"/>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59" name="テキスト ボックス 858"/>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60" name="直線コネクタ 859"/>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21970</xdr:rowOff>
    </xdr:from>
    <xdr:ext cx="531299" cy="259045"/>
    <xdr:sp macro="" textlink="">
      <xdr:nvSpPr>
        <xdr:cNvPr id="861" name="テキスト ボックス 860"/>
        <xdr:cNvSpPr txBox="1"/>
      </xdr:nvSpPr>
      <xdr:spPr>
        <a:xfrm>
          <a:off x="17756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62" name="直線コネクタ 861"/>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38299</xdr:rowOff>
    </xdr:from>
    <xdr:ext cx="531299" cy="259045"/>
    <xdr:sp macro="" textlink="">
      <xdr:nvSpPr>
        <xdr:cNvPr id="863" name="テキスト ボックス 862"/>
        <xdr:cNvSpPr txBox="1"/>
      </xdr:nvSpPr>
      <xdr:spPr>
        <a:xfrm>
          <a:off x="17756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64" name="直線コネクタ 86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65" name="テキスト ボックス 864"/>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6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108382</xdr:rowOff>
    </xdr:from>
    <xdr:to>
      <xdr:col>116</xdr:col>
      <xdr:colOff>62864</xdr:colOff>
      <xdr:row>79</xdr:row>
      <xdr:rowOff>54203</xdr:rowOff>
    </xdr:to>
    <xdr:cxnSp macro="">
      <xdr:nvCxnSpPr>
        <xdr:cNvPr id="867" name="直線コネクタ 866"/>
        <xdr:cNvCxnSpPr/>
      </xdr:nvCxnSpPr>
      <xdr:spPr>
        <a:xfrm flipV="1">
          <a:off x="22159595" y="12795682"/>
          <a:ext cx="1269" cy="803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58030</xdr:rowOff>
    </xdr:from>
    <xdr:ext cx="534377" cy="259045"/>
    <xdr:sp macro="" textlink="">
      <xdr:nvSpPr>
        <xdr:cNvPr id="868" name="繰出金最小値テキスト"/>
        <xdr:cNvSpPr txBox="1"/>
      </xdr:nvSpPr>
      <xdr:spPr>
        <a:xfrm>
          <a:off x="22212300" y="13602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54203</xdr:rowOff>
    </xdr:from>
    <xdr:to>
      <xdr:col>116</xdr:col>
      <xdr:colOff>152400</xdr:colOff>
      <xdr:row>79</xdr:row>
      <xdr:rowOff>54203</xdr:rowOff>
    </xdr:to>
    <xdr:cxnSp macro="">
      <xdr:nvCxnSpPr>
        <xdr:cNvPr id="869" name="直線コネクタ 868"/>
        <xdr:cNvCxnSpPr/>
      </xdr:nvCxnSpPr>
      <xdr:spPr>
        <a:xfrm>
          <a:off x="22072600" y="13598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55059</xdr:rowOff>
    </xdr:from>
    <xdr:ext cx="534377" cy="259045"/>
    <xdr:sp macro="" textlink="">
      <xdr:nvSpPr>
        <xdr:cNvPr id="870" name="繰出金最大値テキスト"/>
        <xdr:cNvSpPr txBox="1"/>
      </xdr:nvSpPr>
      <xdr:spPr>
        <a:xfrm>
          <a:off x="22212300" y="12570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108382</xdr:rowOff>
    </xdr:from>
    <xdr:to>
      <xdr:col>116</xdr:col>
      <xdr:colOff>152400</xdr:colOff>
      <xdr:row>74</xdr:row>
      <xdr:rowOff>108382</xdr:rowOff>
    </xdr:to>
    <xdr:cxnSp macro="">
      <xdr:nvCxnSpPr>
        <xdr:cNvPr id="871" name="直線コネクタ 870"/>
        <xdr:cNvCxnSpPr/>
      </xdr:nvCxnSpPr>
      <xdr:spPr>
        <a:xfrm>
          <a:off x="22072600" y="1279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22003</xdr:rowOff>
    </xdr:from>
    <xdr:to>
      <xdr:col>116</xdr:col>
      <xdr:colOff>63500</xdr:colOff>
      <xdr:row>75</xdr:row>
      <xdr:rowOff>79349</xdr:rowOff>
    </xdr:to>
    <xdr:cxnSp macro="">
      <xdr:nvCxnSpPr>
        <xdr:cNvPr id="872" name="直線コネクタ 871"/>
        <xdr:cNvCxnSpPr/>
      </xdr:nvCxnSpPr>
      <xdr:spPr>
        <a:xfrm flipV="1">
          <a:off x="21323300" y="12880753"/>
          <a:ext cx="838200" cy="57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158833</xdr:rowOff>
    </xdr:from>
    <xdr:ext cx="534377" cy="259045"/>
    <xdr:sp macro="" textlink="">
      <xdr:nvSpPr>
        <xdr:cNvPr id="873" name="繰出金平均値テキスト"/>
        <xdr:cNvSpPr txBox="1"/>
      </xdr:nvSpPr>
      <xdr:spPr>
        <a:xfrm>
          <a:off x="22212300" y="130175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8956</xdr:rowOff>
    </xdr:from>
    <xdr:to>
      <xdr:col>116</xdr:col>
      <xdr:colOff>114300</xdr:colOff>
      <xdr:row>76</xdr:row>
      <xdr:rowOff>110556</xdr:rowOff>
    </xdr:to>
    <xdr:sp macro="" textlink="">
      <xdr:nvSpPr>
        <xdr:cNvPr id="874" name="フローチャート: 判断 873"/>
        <xdr:cNvSpPr/>
      </xdr:nvSpPr>
      <xdr:spPr>
        <a:xfrm>
          <a:off x="22110700" y="13039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27784</xdr:rowOff>
    </xdr:from>
    <xdr:to>
      <xdr:col>111</xdr:col>
      <xdr:colOff>177800</xdr:colOff>
      <xdr:row>75</xdr:row>
      <xdr:rowOff>79349</xdr:rowOff>
    </xdr:to>
    <xdr:cxnSp macro="">
      <xdr:nvCxnSpPr>
        <xdr:cNvPr id="875" name="直線コネクタ 874"/>
        <xdr:cNvCxnSpPr/>
      </xdr:nvCxnSpPr>
      <xdr:spPr>
        <a:xfrm>
          <a:off x="20434300" y="12886534"/>
          <a:ext cx="889000" cy="51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31358</xdr:rowOff>
    </xdr:from>
    <xdr:to>
      <xdr:col>112</xdr:col>
      <xdr:colOff>38100</xdr:colOff>
      <xdr:row>76</xdr:row>
      <xdr:rowOff>132958</xdr:rowOff>
    </xdr:to>
    <xdr:sp macro="" textlink="">
      <xdr:nvSpPr>
        <xdr:cNvPr id="876" name="フローチャート: 判断 875"/>
        <xdr:cNvSpPr/>
      </xdr:nvSpPr>
      <xdr:spPr>
        <a:xfrm>
          <a:off x="21272500" y="13061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124085</xdr:rowOff>
    </xdr:from>
    <xdr:ext cx="534377" cy="259045"/>
    <xdr:sp macro="" textlink="">
      <xdr:nvSpPr>
        <xdr:cNvPr id="877" name="テキスト ボックス 876"/>
        <xdr:cNvSpPr txBox="1"/>
      </xdr:nvSpPr>
      <xdr:spPr>
        <a:xfrm>
          <a:off x="21056111" y="131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71</xdr:row>
      <xdr:rowOff>4140</xdr:rowOff>
    </xdr:from>
    <xdr:to>
      <xdr:col>107</xdr:col>
      <xdr:colOff>50800</xdr:colOff>
      <xdr:row>75</xdr:row>
      <xdr:rowOff>27784</xdr:rowOff>
    </xdr:to>
    <xdr:cxnSp macro="">
      <xdr:nvCxnSpPr>
        <xdr:cNvPr id="878" name="直線コネクタ 877"/>
        <xdr:cNvCxnSpPr/>
      </xdr:nvCxnSpPr>
      <xdr:spPr>
        <a:xfrm>
          <a:off x="19545300" y="12177090"/>
          <a:ext cx="889000" cy="709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34592</xdr:rowOff>
    </xdr:from>
    <xdr:to>
      <xdr:col>107</xdr:col>
      <xdr:colOff>101600</xdr:colOff>
      <xdr:row>76</xdr:row>
      <xdr:rowOff>136192</xdr:rowOff>
    </xdr:to>
    <xdr:sp macro="" textlink="">
      <xdr:nvSpPr>
        <xdr:cNvPr id="879" name="フローチャート: 判断 878"/>
        <xdr:cNvSpPr/>
      </xdr:nvSpPr>
      <xdr:spPr>
        <a:xfrm>
          <a:off x="20383500" y="13064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127319</xdr:rowOff>
    </xdr:from>
    <xdr:ext cx="534377" cy="259045"/>
    <xdr:sp macro="" textlink="">
      <xdr:nvSpPr>
        <xdr:cNvPr id="880" name="テキスト ボックス 879"/>
        <xdr:cNvSpPr txBox="1"/>
      </xdr:nvSpPr>
      <xdr:spPr>
        <a:xfrm>
          <a:off x="20167111" y="13157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70</xdr:row>
      <xdr:rowOff>106945</xdr:rowOff>
    </xdr:from>
    <xdr:to>
      <xdr:col>102</xdr:col>
      <xdr:colOff>114300</xdr:colOff>
      <xdr:row>71</xdr:row>
      <xdr:rowOff>4140</xdr:rowOff>
    </xdr:to>
    <xdr:cxnSp macro="">
      <xdr:nvCxnSpPr>
        <xdr:cNvPr id="881" name="直線コネクタ 880"/>
        <xdr:cNvCxnSpPr/>
      </xdr:nvCxnSpPr>
      <xdr:spPr>
        <a:xfrm>
          <a:off x="18656300" y="12108445"/>
          <a:ext cx="889000" cy="6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35506</xdr:rowOff>
    </xdr:from>
    <xdr:to>
      <xdr:col>102</xdr:col>
      <xdr:colOff>165100</xdr:colOff>
      <xdr:row>74</xdr:row>
      <xdr:rowOff>137106</xdr:rowOff>
    </xdr:to>
    <xdr:sp macro="" textlink="">
      <xdr:nvSpPr>
        <xdr:cNvPr id="882" name="フローチャート: 判断 881"/>
        <xdr:cNvSpPr/>
      </xdr:nvSpPr>
      <xdr:spPr>
        <a:xfrm>
          <a:off x="19494500" y="1272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128233</xdr:rowOff>
    </xdr:from>
    <xdr:ext cx="534377" cy="259045"/>
    <xdr:sp macro="" textlink="">
      <xdr:nvSpPr>
        <xdr:cNvPr id="883" name="テキスト ボックス 882"/>
        <xdr:cNvSpPr txBox="1"/>
      </xdr:nvSpPr>
      <xdr:spPr>
        <a:xfrm>
          <a:off x="19278111" y="12815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51605</xdr:rowOff>
    </xdr:from>
    <xdr:to>
      <xdr:col>98</xdr:col>
      <xdr:colOff>38100</xdr:colOff>
      <xdr:row>74</xdr:row>
      <xdr:rowOff>153205</xdr:rowOff>
    </xdr:to>
    <xdr:sp macro="" textlink="">
      <xdr:nvSpPr>
        <xdr:cNvPr id="884" name="フローチャート: 判断 883"/>
        <xdr:cNvSpPr/>
      </xdr:nvSpPr>
      <xdr:spPr>
        <a:xfrm>
          <a:off x="18605500" y="1273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144332</xdr:rowOff>
    </xdr:from>
    <xdr:ext cx="534377" cy="259045"/>
    <xdr:sp macro="" textlink="">
      <xdr:nvSpPr>
        <xdr:cNvPr id="885" name="テキスト ボックス 884"/>
        <xdr:cNvSpPr txBox="1"/>
      </xdr:nvSpPr>
      <xdr:spPr>
        <a:xfrm>
          <a:off x="18389111" y="12831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86" name="テキスト ボックス 88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87" name="テキスト ボックス 88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88" name="テキスト ボックス 88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89" name="テキスト ボックス 88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90" name="テキスト ボックス 88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142653</xdr:rowOff>
    </xdr:from>
    <xdr:to>
      <xdr:col>116</xdr:col>
      <xdr:colOff>114300</xdr:colOff>
      <xdr:row>75</xdr:row>
      <xdr:rowOff>72803</xdr:rowOff>
    </xdr:to>
    <xdr:sp macro="" textlink="">
      <xdr:nvSpPr>
        <xdr:cNvPr id="891" name="楕円 890"/>
        <xdr:cNvSpPr/>
      </xdr:nvSpPr>
      <xdr:spPr>
        <a:xfrm>
          <a:off x="22110700" y="1282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57580</xdr:rowOff>
    </xdr:from>
    <xdr:ext cx="534377" cy="259045"/>
    <xdr:sp macro="" textlink="">
      <xdr:nvSpPr>
        <xdr:cNvPr id="892" name="繰出金該当値テキスト"/>
        <xdr:cNvSpPr txBox="1"/>
      </xdr:nvSpPr>
      <xdr:spPr>
        <a:xfrm>
          <a:off x="22212300" y="1274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28549</xdr:rowOff>
    </xdr:from>
    <xdr:to>
      <xdr:col>112</xdr:col>
      <xdr:colOff>38100</xdr:colOff>
      <xdr:row>75</xdr:row>
      <xdr:rowOff>130149</xdr:rowOff>
    </xdr:to>
    <xdr:sp macro="" textlink="">
      <xdr:nvSpPr>
        <xdr:cNvPr id="893" name="楕円 892"/>
        <xdr:cNvSpPr/>
      </xdr:nvSpPr>
      <xdr:spPr>
        <a:xfrm>
          <a:off x="21272500" y="12887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146676</xdr:rowOff>
    </xdr:from>
    <xdr:ext cx="534377" cy="259045"/>
    <xdr:sp macro="" textlink="">
      <xdr:nvSpPr>
        <xdr:cNvPr id="894" name="テキスト ボックス 893"/>
        <xdr:cNvSpPr txBox="1"/>
      </xdr:nvSpPr>
      <xdr:spPr>
        <a:xfrm>
          <a:off x="21056111" y="12662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148434</xdr:rowOff>
    </xdr:from>
    <xdr:to>
      <xdr:col>107</xdr:col>
      <xdr:colOff>101600</xdr:colOff>
      <xdr:row>75</xdr:row>
      <xdr:rowOff>78584</xdr:rowOff>
    </xdr:to>
    <xdr:sp macro="" textlink="">
      <xdr:nvSpPr>
        <xdr:cNvPr id="895" name="楕円 894"/>
        <xdr:cNvSpPr/>
      </xdr:nvSpPr>
      <xdr:spPr>
        <a:xfrm>
          <a:off x="20383500" y="12835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95111</xdr:rowOff>
    </xdr:from>
    <xdr:ext cx="534377" cy="259045"/>
    <xdr:sp macro="" textlink="">
      <xdr:nvSpPr>
        <xdr:cNvPr id="896" name="テキスト ボックス 895"/>
        <xdr:cNvSpPr txBox="1"/>
      </xdr:nvSpPr>
      <xdr:spPr>
        <a:xfrm>
          <a:off x="20167111" y="12610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70</xdr:row>
      <xdr:rowOff>124790</xdr:rowOff>
    </xdr:from>
    <xdr:to>
      <xdr:col>102</xdr:col>
      <xdr:colOff>165100</xdr:colOff>
      <xdr:row>71</xdr:row>
      <xdr:rowOff>54940</xdr:rowOff>
    </xdr:to>
    <xdr:sp macro="" textlink="">
      <xdr:nvSpPr>
        <xdr:cNvPr id="897" name="楕円 896"/>
        <xdr:cNvSpPr/>
      </xdr:nvSpPr>
      <xdr:spPr>
        <a:xfrm>
          <a:off x="19494500" y="1212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69</xdr:row>
      <xdr:rowOff>71467</xdr:rowOff>
    </xdr:from>
    <xdr:ext cx="534377" cy="259045"/>
    <xdr:sp macro="" textlink="">
      <xdr:nvSpPr>
        <xdr:cNvPr id="898" name="テキスト ボックス 897"/>
        <xdr:cNvSpPr txBox="1"/>
      </xdr:nvSpPr>
      <xdr:spPr>
        <a:xfrm>
          <a:off x="19278111" y="11901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70</xdr:row>
      <xdr:rowOff>56145</xdr:rowOff>
    </xdr:from>
    <xdr:to>
      <xdr:col>98</xdr:col>
      <xdr:colOff>38100</xdr:colOff>
      <xdr:row>70</xdr:row>
      <xdr:rowOff>157745</xdr:rowOff>
    </xdr:to>
    <xdr:sp macro="" textlink="">
      <xdr:nvSpPr>
        <xdr:cNvPr id="899" name="楕円 898"/>
        <xdr:cNvSpPr/>
      </xdr:nvSpPr>
      <xdr:spPr>
        <a:xfrm>
          <a:off x="18605500" y="12057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69</xdr:row>
      <xdr:rowOff>2822</xdr:rowOff>
    </xdr:from>
    <xdr:ext cx="534377" cy="259045"/>
    <xdr:sp macro="" textlink="">
      <xdr:nvSpPr>
        <xdr:cNvPr id="900" name="テキスト ボックス 899"/>
        <xdr:cNvSpPr txBox="1"/>
      </xdr:nvSpPr>
      <xdr:spPr>
        <a:xfrm>
          <a:off x="18389111" y="11832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901" name="正方形/長方形 90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902" name="正方形/長方形 90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903" name="正方形/長方形 90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904" name="正方形/長方形 90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905" name="正方形/長方形 90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906" name="正方形/長方形 90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907" name="正方形/長方形 90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908" name="正方形/長方形 90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909" name="テキスト ボックス 90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10" name="直線コネクタ 90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11" name="直線コネクタ 91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12" name="テキスト ボックス 91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13" name="直線コネクタ 91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14" name="テキスト ボックス 91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1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16" name="直線コネクタ 91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1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8" name="直線コネクタ 91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1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20" name="直線コネクタ 91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21" name="直線コネクタ 92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2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3" name="フローチャート: 判断 92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24" name="直線コネクタ 92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25" name="フローチャート: 判断 92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26" name="テキスト ボックス 92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27" name="直線コネクタ 92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28" name="フローチャート: 判断 92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29" name="テキスト ボックス 92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30" name="直線コネクタ 92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31" name="フローチャート: 判断 93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32" name="テキスト ボックス 93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3" name="フローチャート: 判断 93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34" name="テキスト ボックス 93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35" name="テキスト ボックス 93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6" name="テキスト ボックス 93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7" name="テキスト ボックス 93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8" name="テキスト ボックス 93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9" name="テキスト ボックス 93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40" name="楕円 93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4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42" name="楕円 94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43" name="テキスト ボックス 94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44" name="楕円 94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45" name="テキスト ボックス 94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46" name="楕円 94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47" name="テキスト ボックス 94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48" name="楕円 94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49" name="テキスト ボックス 94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50" name="正方形/長方形 94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51" name="正方形/長方形 95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52" name="テキスト ボックス 95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令和４年度歳出決算総額は、前年度より</a:t>
          </a:r>
          <a:r>
            <a:rPr kumimoji="1" lang="en-US" altLang="ja-JP" sz="1300">
              <a:latin typeface="ＭＳ Ｐゴシック" panose="020B0600070205080204" pitchFamily="50" charset="-128"/>
              <a:ea typeface="ＭＳ Ｐゴシック" panose="020B0600070205080204" pitchFamily="50" charset="-128"/>
            </a:rPr>
            <a:t>2,453,098</a:t>
          </a:r>
          <a:r>
            <a:rPr kumimoji="1" lang="ja-JP" altLang="en-US" sz="1300">
              <a:latin typeface="ＭＳ Ｐゴシック" panose="020B0600070205080204" pitchFamily="50" charset="-128"/>
              <a:ea typeface="ＭＳ Ｐゴシック" panose="020B0600070205080204" pitchFamily="50" charset="-128"/>
            </a:rPr>
            <a:t>千円減少し、住民一人当たりでは前年度から</a:t>
          </a:r>
          <a:r>
            <a:rPr kumimoji="1" lang="en-US" altLang="ja-JP" sz="1300">
              <a:latin typeface="ＭＳ Ｐゴシック" panose="020B0600070205080204" pitchFamily="50" charset="-128"/>
              <a:ea typeface="ＭＳ Ｐゴシック" panose="020B0600070205080204" pitchFamily="50" charset="-128"/>
            </a:rPr>
            <a:t>21,780</a:t>
          </a:r>
          <a:r>
            <a:rPr kumimoji="1" lang="ja-JP" altLang="en-US" sz="1300">
              <a:latin typeface="ＭＳ Ｐゴシック" panose="020B0600070205080204" pitchFamily="50" charset="-128"/>
              <a:ea typeface="ＭＳ Ｐゴシック" panose="020B0600070205080204" pitchFamily="50" charset="-128"/>
            </a:rPr>
            <a:t>円減の</a:t>
          </a:r>
          <a:r>
            <a:rPr kumimoji="1" lang="en-US" altLang="ja-JP" sz="1300">
              <a:latin typeface="ＭＳ Ｐゴシック" panose="020B0600070205080204" pitchFamily="50" charset="-128"/>
              <a:ea typeface="ＭＳ Ｐゴシック" panose="020B0600070205080204" pitchFamily="50" charset="-128"/>
            </a:rPr>
            <a:t>600,215</a:t>
          </a:r>
          <a:r>
            <a:rPr kumimoji="1" lang="ja-JP" altLang="en-US" sz="1300">
              <a:latin typeface="ＭＳ Ｐゴシック" panose="020B0600070205080204" pitchFamily="50" charset="-128"/>
              <a:ea typeface="ＭＳ Ｐゴシック" panose="020B0600070205080204" pitchFamily="50" charset="-128"/>
            </a:rPr>
            <a:t>円となった。構成比が最も大きいのは、価格高騰の影響があるものの、恒常的に公共施設の維持管理経費が高止まりしている物件費で、一人当たり前年度より</a:t>
          </a:r>
          <a:r>
            <a:rPr kumimoji="1" lang="en-US" altLang="ja-JP" sz="1300">
              <a:latin typeface="ＭＳ Ｐゴシック" panose="020B0600070205080204" pitchFamily="50" charset="-128"/>
              <a:ea typeface="ＭＳ Ｐゴシック" panose="020B0600070205080204" pitchFamily="50" charset="-128"/>
            </a:rPr>
            <a:t>5,890</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108,723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18.1</a:t>
          </a:r>
          <a:r>
            <a:rPr kumimoji="1" lang="ja-JP" altLang="en-US" sz="1300">
              <a:latin typeface="ＭＳ Ｐゴシック" panose="020B0600070205080204" pitchFamily="50" charset="-128"/>
              <a:ea typeface="ＭＳ Ｐゴシック" panose="020B0600070205080204" pitchFamily="50" charset="-128"/>
            </a:rPr>
            <a:t>％）である。次に大きいのは扶助費で、令和３年度にあった子育て世帯等臨時特別支援事業など臨時的な事業が縮小したことから、一人当たり</a:t>
          </a:r>
          <a:r>
            <a:rPr kumimoji="1" lang="en-US" altLang="ja-JP" sz="1300">
              <a:latin typeface="ＭＳ Ｐゴシック" panose="020B0600070205080204" pitchFamily="50" charset="-128"/>
              <a:ea typeface="ＭＳ Ｐゴシック" panose="020B0600070205080204" pitchFamily="50" charset="-128"/>
            </a:rPr>
            <a:t>12,832</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108,159</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％）となった。次に大きいのは人件費で、前年度から</a:t>
          </a:r>
          <a:r>
            <a:rPr kumimoji="1" lang="en-US" altLang="ja-JP" sz="1300">
              <a:latin typeface="ＭＳ Ｐゴシック" panose="020B0600070205080204" pitchFamily="50" charset="-128"/>
              <a:ea typeface="ＭＳ Ｐゴシック" panose="020B0600070205080204" pitchFamily="50" charset="-128"/>
            </a:rPr>
            <a:t>66,368</a:t>
          </a:r>
          <a:r>
            <a:rPr kumimoji="1" lang="ja-JP" altLang="en-US" sz="1300">
              <a:latin typeface="ＭＳ Ｐゴシック" panose="020B0600070205080204" pitchFamily="50" charset="-128"/>
              <a:ea typeface="ＭＳ Ｐゴシック" panose="020B0600070205080204" pitchFamily="50" charset="-128"/>
            </a:rPr>
            <a:t>千円減少したものの人口も</a:t>
          </a:r>
          <a:r>
            <a:rPr kumimoji="1" lang="en-US" altLang="ja-JP" sz="1300">
              <a:latin typeface="ＭＳ Ｐゴシック" panose="020B0600070205080204" pitchFamily="50" charset="-128"/>
              <a:ea typeface="ＭＳ Ｐゴシック" panose="020B0600070205080204" pitchFamily="50" charset="-128"/>
            </a:rPr>
            <a:t>1,325</a:t>
          </a:r>
          <a:r>
            <a:rPr kumimoji="1" lang="ja-JP" altLang="en-US" sz="1300">
              <a:latin typeface="ＭＳ Ｐゴシック" panose="020B0600070205080204" pitchFamily="50" charset="-128"/>
              <a:ea typeface="ＭＳ Ｐゴシック" panose="020B0600070205080204" pitchFamily="50" charset="-128"/>
            </a:rPr>
            <a:t>人減少したことから一人当たり人件費ではほぼ横ばいの</a:t>
          </a:r>
          <a:r>
            <a:rPr kumimoji="1" lang="en-US" altLang="ja-JP" sz="1300">
              <a:latin typeface="ＭＳ Ｐゴシック" panose="020B0600070205080204" pitchFamily="50" charset="-128"/>
              <a:ea typeface="ＭＳ Ｐゴシック" panose="020B0600070205080204" pitchFamily="50" charset="-128"/>
            </a:rPr>
            <a:t>100,430</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16.7</a:t>
          </a:r>
          <a:r>
            <a:rPr kumimoji="1" lang="ja-JP" altLang="en-US" sz="1300">
              <a:latin typeface="ＭＳ Ｐゴシック" panose="020B0600070205080204" pitchFamily="50" charset="-128"/>
              <a:ea typeface="ＭＳ Ｐゴシック" panose="020B0600070205080204" pitchFamily="50" charset="-128"/>
            </a:rPr>
            <a:t>％）となっている。人件費は、ラスパイレス指数は低いものの人口当たり職員数は多いことから高い水準が続いている。令和４年度決算の他の特徴としては、令和４年３月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日発生福島県沖地震及び同年７月大雨被害への対応のため災害復旧事業費が一人当たり前年度より</a:t>
          </a:r>
          <a:r>
            <a:rPr kumimoji="1" lang="en-US" altLang="ja-JP" sz="1300">
              <a:latin typeface="ＭＳ Ｐゴシック" panose="020B0600070205080204" pitchFamily="50" charset="-128"/>
              <a:ea typeface="ＭＳ Ｐゴシック" panose="020B0600070205080204" pitchFamily="50" charset="-128"/>
            </a:rPr>
            <a:t>8,705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13,853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％）となった。また、公債費は、新クリーンセンター整備事業等の平成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年度に借入した地方債の据置期間が終了したことから、前年度より一人当たり</a:t>
          </a:r>
          <a:r>
            <a:rPr kumimoji="1" lang="en-US" altLang="ja-JP" sz="1300">
              <a:latin typeface="ＭＳ Ｐゴシック" panose="020B0600070205080204" pitchFamily="50" charset="-128"/>
              <a:ea typeface="ＭＳ Ｐゴシック" panose="020B0600070205080204" pitchFamily="50" charset="-128"/>
            </a:rPr>
            <a:t>4,341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65,415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今後については、財政健全化基本指針と長期財政計画のもと、令和元年</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月に策定した財政健全化中期行動計画を着実に実行し、持続可能な財政運営を目指していく。また、合併特例事業債の発行額が引き続き高水準のため、地方債残高見込額が約</a:t>
          </a:r>
          <a:r>
            <a:rPr kumimoji="1" lang="en-US" altLang="ja-JP" sz="1300">
              <a:latin typeface="ＭＳ Ｐゴシック" panose="020B0600070205080204" pitchFamily="50" charset="-128"/>
              <a:ea typeface="ＭＳ Ｐゴシック" panose="020B0600070205080204" pitchFamily="50" charset="-128"/>
            </a:rPr>
            <a:t>500</a:t>
          </a:r>
          <a:r>
            <a:rPr kumimoji="1" lang="ja-JP" altLang="en-US" sz="1300">
              <a:latin typeface="ＭＳ Ｐゴシック" panose="020B0600070205080204" pitchFamily="50" charset="-128"/>
              <a:ea typeface="ＭＳ Ｐゴシック" panose="020B0600070205080204" pitchFamily="50" charset="-128"/>
            </a:rPr>
            <a:t>億と高い水準となっていることから、地方交付税措置の低い地方債の発行を取り止めるなど発行の抑制を図り、地方債残高の低減に努める。</a:t>
          </a: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宮城県登米市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74,795
74,416
536.09
46,229,277
44,893,154
1,139,586
26,505,595
48,047,455</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8.3
66.4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164193</xdr:rowOff>
    </xdr:from>
    <xdr:to>
      <xdr:col>24</xdr:col>
      <xdr:colOff>62865</xdr:colOff>
      <xdr:row>38</xdr:row>
      <xdr:rowOff>136434</xdr:rowOff>
    </xdr:to>
    <xdr:cxnSp macro="">
      <xdr:nvCxnSpPr>
        <xdr:cNvPr id="58" name="直線コネクタ 57"/>
        <xdr:cNvCxnSpPr/>
      </xdr:nvCxnSpPr>
      <xdr:spPr>
        <a:xfrm flipV="1">
          <a:off x="4633595" y="5307693"/>
          <a:ext cx="1270" cy="1343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140261</xdr:rowOff>
    </xdr:from>
    <xdr:ext cx="469744" cy="259045"/>
    <xdr:sp macro="" textlink="">
      <xdr:nvSpPr>
        <xdr:cNvPr id="59" name="議会費最小値テキスト"/>
        <xdr:cNvSpPr txBox="1"/>
      </xdr:nvSpPr>
      <xdr:spPr>
        <a:xfrm>
          <a:off x="4686300" y="665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136434</xdr:rowOff>
    </xdr:from>
    <xdr:to>
      <xdr:col>24</xdr:col>
      <xdr:colOff>152400</xdr:colOff>
      <xdr:row>38</xdr:row>
      <xdr:rowOff>136434</xdr:rowOff>
    </xdr:to>
    <xdr:cxnSp macro="">
      <xdr:nvCxnSpPr>
        <xdr:cNvPr id="60" name="直線コネクタ 59"/>
        <xdr:cNvCxnSpPr/>
      </xdr:nvCxnSpPr>
      <xdr:spPr>
        <a:xfrm>
          <a:off x="4546600" y="6651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110870</xdr:rowOff>
    </xdr:from>
    <xdr:ext cx="469744" cy="259045"/>
    <xdr:sp macro="" textlink="">
      <xdr:nvSpPr>
        <xdr:cNvPr id="61" name="議会費最大値テキスト"/>
        <xdr:cNvSpPr txBox="1"/>
      </xdr:nvSpPr>
      <xdr:spPr>
        <a:xfrm>
          <a:off x="4686300" y="5082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3,905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164193</xdr:rowOff>
    </xdr:from>
    <xdr:to>
      <xdr:col>24</xdr:col>
      <xdr:colOff>152400</xdr:colOff>
      <xdr:row>30</xdr:row>
      <xdr:rowOff>164193</xdr:rowOff>
    </xdr:to>
    <xdr:cxnSp macro="">
      <xdr:nvCxnSpPr>
        <xdr:cNvPr id="62" name="直線コネクタ 61"/>
        <xdr:cNvCxnSpPr/>
      </xdr:nvCxnSpPr>
      <xdr:spPr>
        <a:xfrm>
          <a:off x="4546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48260</xdr:rowOff>
    </xdr:from>
    <xdr:to>
      <xdr:col>24</xdr:col>
      <xdr:colOff>63500</xdr:colOff>
      <xdr:row>33</xdr:row>
      <xdr:rowOff>123372</xdr:rowOff>
    </xdr:to>
    <xdr:cxnSp macro="">
      <xdr:nvCxnSpPr>
        <xdr:cNvPr id="63" name="直線コネクタ 62"/>
        <xdr:cNvCxnSpPr/>
      </xdr:nvCxnSpPr>
      <xdr:spPr>
        <a:xfrm flipV="1">
          <a:off x="3797300" y="5534660"/>
          <a:ext cx="838200" cy="246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117946</xdr:rowOff>
    </xdr:from>
    <xdr:ext cx="469744" cy="259045"/>
    <xdr:sp macro="" textlink="">
      <xdr:nvSpPr>
        <xdr:cNvPr id="64" name="議会費平均値テキスト"/>
        <xdr:cNvSpPr txBox="1"/>
      </xdr:nvSpPr>
      <xdr:spPr>
        <a:xfrm>
          <a:off x="4686300" y="594724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139519</xdr:rowOff>
    </xdr:from>
    <xdr:to>
      <xdr:col>24</xdr:col>
      <xdr:colOff>114300</xdr:colOff>
      <xdr:row>35</xdr:row>
      <xdr:rowOff>69669</xdr:rowOff>
    </xdr:to>
    <xdr:sp macro="" textlink="">
      <xdr:nvSpPr>
        <xdr:cNvPr id="65" name="フローチャート: 判断 64"/>
        <xdr:cNvSpPr/>
      </xdr:nvSpPr>
      <xdr:spPr>
        <a:xfrm>
          <a:off x="4584700" y="5968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123372</xdr:rowOff>
    </xdr:from>
    <xdr:to>
      <xdr:col>19</xdr:col>
      <xdr:colOff>177800</xdr:colOff>
      <xdr:row>34</xdr:row>
      <xdr:rowOff>62956</xdr:rowOff>
    </xdr:to>
    <xdr:cxnSp macro="">
      <xdr:nvCxnSpPr>
        <xdr:cNvPr id="66" name="直線コネクタ 65"/>
        <xdr:cNvCxnSpPr/>
      </xdr:nvCxnSpPr>
      <xdr:spPr>
        <a:xfrm flipV="1">
          <a:off x="2908300" y="5781222"/>
          <a:ext cx="889000" cy="11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52977</xdr:rowOff>
    </xdr:from>
    <xdr:to>
      <xdr:col>20</xdr:col>
      <xdr:colOff>38100</xdr:colOff>
      <xdr:row>35</xdr:row>
      <xdr:rowOff>154577</xdr:rowOff>
    </xdr:to>
    <xdr:sp macro="" textlink="">
      <xdr:nvSpPr>
        <xdr:cNvPr id="67" name="フローチャート: 判断 66"/>
        <xdr:cNvSpPr/>
      </xdr:nvSpPr>
      <xdr:spPr>
        <a:xfrm>
          <a:off x="3746500" y="6053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145704</xdr:rowOff>
    </xdr:from>
    <xdr:ext cx="469744" cy="259045"/>
    <xdr:sp macro="" textlink="">
      <xdr:nvSpPr>
        <xdr:cNvPr id="68" name="テキスト ボックス 67"/>
        <xdr:cNvSpPr txBox="1"/>
      </xdr:nvSpPr>
      <xdr:spPr>
        <a:xfrm>
          <a:off x="3562428" y="61464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31931</xdr:rowOff>
    </xdr:from>
    <xdr:to>
      <xdr:col>15</xdr:col>
      <xdr:colOff>50800</xdr:colOff>
      <xdr:row>34</xdr:row>
      <xdr:rowOff>62956</xdr:rowOff>
    </xdr:to>
    <xdr:cxnSp macro="">
      <xdr:nvCxnSpPr>
        <xdr:cNvPr id="69" name="直線コネクタ 68"/>
        <xdr:cNvCxnSpPr/>
      </xdr:nvCxnSpPr>
      <xdr:spPr>
        <a:xfrm>
          <a:off x="2019300" y="5689781"/>
          <a:ext cx="889000" cy="202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61142</xdr:rowOff>
    </xdr:from>
    <xdr:to>
      <xdr:col>15</xdr:col>
      <xdr:colOff>101600</xdr:colOff>
      <xdr:row>33</xdr:row>
      <xdr:rowOff>162742</xdr:rowOff>
    </xdr:to>
    <xdr:sp macro="" textlink="">
      <xdr:nvSpPr>
        <xdr:cNvPr id="70" name="フローチャート: 判断 69"/>
        <xdr:cNvSpPr/>
      </xdr:nvSpPr>
      <xdr:spPr>
        <a:xfrm>
          <a:off x="2857500" y="571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7819</xdr:rowOff>
    </xdr:from>
    <xdr:ext cx="469744" cy="259045"/>
    <xdr:sp macro="" textlink="">
      <xdr:nvSpPr>
        <xdr:cNvPr id="71" name="テキスト ボックス 70"/>
        <xdr:cNvSpPr txBox="1"/>
      </xdr:nvSpPr>
      <xdr:spPr>
        <a:xfrm>
          <a:off x="2673428" y="54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9072</xdr:rowOff>
    </xdr:from>
    <xdr:to>
      <xdr:col>10</xdr:col>
      <xdr:colOff>114300</xdr:colOff>
      <xdr:row>33</xdr:row>
      <xdr:rowOff>31931</xdr:rowOff>
    </xdr:to>
    <xdr:cxnSp macro="">
      <xdr:nvCxnSpPr>
        <xdr:cNvPr id="72" name="直線コネクタ 71"/>
        <xdr:cNvCxnSpPr/>
      </xdr:nvCxnSpPr>
      <xdr:spPr>
        <a:xfrm>
          <a:off x="1130300" y="566692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56243</xdr:rowOff>
    </xdr:from>
    <xdr:to>
      <xdr:col>10</xdr:col>
      <xdr:colOff>165100</xdr:colOff>
      <xdr:row>33</xdr:row>
      <xdr:rowOff>157843</xdr:rowOff>
    </xdr:to>
    <xdr:sp macro="" textlink="">
      <xdr:nvSpPr>
        <xdr:cNvPr id="73" name="フローチャート: 判断 72"/>
        <xdr:cNvSpPr/>
      </xdr:nvSpPr>
      <xdr:spPr>
        <a:xfrm>
          <a:off x="1968500" y="5714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148970</xdr:rowOff>
    </xdr:from>
    <xdr:ext cx="469744" cy="259045"/>
    <xdr:sp macro="" textlink="">
      <xdr:nvSpPr>
        <xdr:cNvPr id="74" name="テキスト ボックス 73"/>
        <xdr:cNvSpPr txBox="1"/>
      </xdr:nvSpPr>
      <xdr:spPr>
        <a:xfrm>
          <a:off x="1784428" y="5806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111760</xdr:rowOff>
    </xdr:from>
    <xdr:to>
      <xdr:col>6</xdr:col>
      <xdr:colOff>38100</xdr:colOff>
      <xdr:row>34</xdr:row>
      <xdr:rowOff>41910</xdr:rowOff>
    </xdr:to>
    <xdr:sp macro="" textlink="">
      <xdr:nvSpPr>
        <xdr:cNvPr id="75" name="フローチャート: 判断 74"/>
        <xdr:cNvSpPr/>
      </xdr:nvSpPr>
      <xdr:spPr>
        <a:xfrm>
          <a:off x="1079500" y="5769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33037</xdr:rowOff>
    </xdr:from>
    <xdr:ext cx="469744" cy="259045"/>
    <xdr:sp macro="" textlink="">
      <xdr:nvSpPr>
        <xdr:cNvPr id="76" name="テキスト ボックス 75"/>
        <xdr:cNvSpPr txBox="1"/>
      </xdr:nvSpPr>
      <xdr:spPr>
        <a:xfrm>
          <a:off x="895428" y="5862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31</xdr:row>
      <xdr:rowOff>168910</xdr:rowOff>
    </xdr:from>
    <xdr:to>
      <xdr:col>24</xdr:col>
      <xdr:colOff>114300</xdr:colOff>
      <xdr:row>32</xdr:row>
      <xdr:rowOff>99060</xdr:rowOff>
    </xdr:to>
    <xdr:sp macro="" textlink="">
      <xdr:nvSpPr>
        <xdr:cNvPr id="82" name="楕円 81"/>
        <xdr:cNvSpPr/>
      </xdr:nvSpPr>
      <xdr:spPr>
        <a:xfrm>
          <a:off x="4584700" y="5483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20337</xdr:rowOff>
    </xdr:from>
    <xdr:ext cx="469744" cy="259045"/>
    <xdr:sp macro="" textlink="">
      <xdr:nvSpPr>
        <xdr:cNvPr id="83" name="議会費該当値テキスト"/>
        <xdr:cNvSpPr txBox="1"/>
      </xdr:nvSpPr>
      <xdr:spPr>
        <a:xfrm>
          <a:off x="4686300" y="53352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72572</xdr:rowOff>
    </xdr:from>
    <xdr:to>
      <xdr:col>20</xdr:col>
      <xdr:colOff>38100</xdr:colOff>
      <xdr:row>34</xdr:row>
      <xdr:rowOff>2722</xdr:rowOff>
    </xdr:to>
    <xdr:sp macro="" textlink="">
      <xdr:nvSpPr>
        <xdr:cNvPr id="84" name="楕円 83"/>
        <xdr:cNvSpPr/>
      </xdr:nvSpPr>
      <xdr:spPr>
        <a:xfrm>
          <a:off x="3746500" y="5730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19249</xdr:rowOff>
    </xdr:from>
    <xdr:ext cx="469744" cy="259045"/>
    <xdr:sp macro="" textlink="">
      <xdr:nvSpPr>
        <xdr:cNvPr id="85" name="テキスト ボックス 84"/>
        <xdr:cNvSpPr txBox="1"/>
      </xdr:nvSpPr>
      <xdr:spPr>
        <a:xfrm>
          <a:off x="3562428" y="5505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12156</xdr:rowOff>
    </xdr:from>
    <xdr:to>
      <xdr:col>15</xdr:col>
      <xdr:colOff>101600</xdr:colOff>
      <xdr:row>34</xdr:row>
      <xdr:rowOff>113756</xdr:rowOff>
    </xdr:to>
    <xdr:sp macro="" textlink="">
      <xdr:nvSpPr>
        <xdr:cNvPr id="86" name="楕円 85"/>
        <xdr:cNvSpPr/>
      </xdr:nvSpPr>
      <xdr:spPr>
        <a:xfrm>
          <a:off x="2857500" y="5841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104883</xdr:rowOff>
    </xdr:from>
    <xdr:ext cx="469744" cy="259045"/>
    <xdr:sp macro="" textlink="">
      <xdr:nvSpPr>
        <xdr:cNvPr id="87" name="テキスト ボックス 86"/>
        <xdr:cNvSpPr txBox="1"/>
      </xdr:nvSpPr>
      <xdr:spPr>
        <a:xfrm>
          <a:off x="2673428" y="593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152581</xdr:rowOff>
    </xdr:from>
    <xdr:to>
      <xdr:col>10</xdr:col>
      <xdr:colOff>165100</xdr:colOff>
      <xdr:row>33</xdr:row>
      <xdr:rowOff>82731</xdr:rowOff>
    </xdr:to>
    <xdr:sp macro="" textlink="">
      <xdr:nvSpPr>
        <xdr:cNvPr id="88" name="楕円 87"/>
        <xdr:cNvSpPr/>
      </xdr:nvSpPr>
      <xdr:spPr>
        <a:xfrm>
          <a:off x="1968500" y="5638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99258</xdr:rowOff>
    </xdr:from>
    <xdr:ext cx="469744" cy="259045"/>
    <xdr:sp macro="" textlink="">
      <xdr:nvSpPr>
        <xdr:cNvPr id="89" name="テキスト ボックス 88"/>
        <xdr:cNvSpPr txBox="1"/>
      </xdr:nvSpPr>
      <xdr:spPr>
        <a:xfrm>
          <a:off x="1784428" y="54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129722</xdr:rowOff>
    </xdr:from>
    <xdr:to>
      <xdr:col>6</xdr:col>
      <xdr:colOff>38100</xdr:colOff>
      <xdr:row>33</xdr:row>
      <xdr:rowOff>59872</xdr:rowOff>
    </xdr:to>
    <xdr:sp macro="" textlink="">
      <xdr:nvSpPr>
        <xdr:cNvPr id="90" name="楕円 89"/>
        <xdr:cNvSpPr/>
      </xdr:nvSpPr>
      <xdr:spPr>
        <a:xfrm>
          <a:off x="1079500" y="5616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76399</xdr:rowOff>
    </xdr:from>
    <xdr:ext cx="469744" cy="259045"/>
    <xdr:sp macro="" textlink="">
      <xdr:nvSpPr>
        <xdr:cNvPr id="91" name="テキスト ボックス 90"/>
        <xdr:cNvSpPr txBox="1"/>
      </xdr:nvSpPr>
      <xdr:spPr>
        <a:xfrm>
          <a:off x="895428" y="5391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55</xdr:row>
      <xdr:rowOff>161178</xdr:rowOff>
    </xdr:from>
    <xdr:to>
      <xdr:col>24</xdr:col>
      <xdr:colOff>62865</xdr:colOff>
      <xdr:row>58</xdr:row>
      <xdr:rowOff>71327</xdr:rowOff>
    </xdr:to>
    <xdr:cxnSp macro="">
      <xdr:nvCxnSpPr>
        <xdr:cNvPr id="118" name="直線コネクタ 117"/>
        <xdr:cNvCxnSpPr/>
      </xdr:nvCxnSpPr>
      <xdr:spPr>
        <a:xfrm flipV="1">
          <a:off x="4633595" y="9590928"/>
          <a:ext cx="1270" cy="4244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75154</xdr:rowOff>
    </xdr:from>
    <xdr:ext cx="534377" cy="259045"/>
    <xdr:sp macro="" textlink="">
      <xdr:nvSpPr>
        <xdr:cNvPr id="119" name="総務費最小値テキスト"/>
        <xdr:cNvSpPr txBox="1"/>
      </xdr:nvSpPr>
      <xdr:spPr>
        <a:xfrm>
          <a:off x="4686300" y="10019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71327</xdr:rowOff>
    </xdr:from>
    <xdr:to>
      <xdr:col>24</xdr:col>
      <xdr:colOff>152400</xdr:colOff>
      <xdr:row>58</xdr:row>
      <xdr:rowOff>71327</xdr:rowOff>
    </xdr:to>
    <xdr:cxnSp macro="">
      <xdr:nvCxnSpPr>
        <xdr:cNvPr id="120" name="直線コネクタ 119"/>
        <xdr:cNvCxnSpPr/>
      </xdr:nvCxnSpPr>
      <xdr:spPr>
        <a:xfrm>
          <a:off x="4546600" y="10015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107855</xdr:rowOff>
    </xdr:from>
    <xdr:ext cx="534377" cy="259045"/>
    <xdr:sp macro="" textlink="">
      <xdr:nvSpPr>
        <xdr:cNvPr id="121" name="総務費最大値テキスト"/>
        <xdr:cNvSpPr txBox="1"/>
      </xdr:nvSpPr>
      <xdr:spPr>
        <a:xfrm>
          <a:off x="4686300" y="9366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87,277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55</xdr:row>
      <xdr:rowOff>161178</xdr:rowOff>
    </xdr:from>
    <xdr:to>
      <xdr:col>24</xdr:col>
      <xdr:colOff>152400</xdr:colOff>
      <xdr:row>55</xdr:row>
      <xdr:rowOff>161178</xdr:rowOff>
    </xdr:to>
    <xdr:cxnSp macro="">
      <xdr:nvCxnSpPr>
        <xdr:cNvPr id="122" name="直線コネクタ 121"/>
        <xdr:cNvCxnSpPr/>
      </xdr:nvCxnSpPr>
      <xdr:spPr>
        <a:xfrm>
          <a:off x="4546600" y="9590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41946</xdr:rowOff>
    </xdr:from>
    <xdr:to>
      <xdr:col>24</xdr:col>
      <xdr:colOff>63500</xdr:colOff>
      <xdr:row>57</xdr:row>
      <xdr:rowOff>39932</xdr:rowOff>
    </xdr:to>
    <xdr:cxnSp macro="">
      <xdr:nvCxnSpPr>
        <xdr:cNvPr id="123" name="直線コネクタ 122"/>
        <xdr:cNvCxnSpPr/>
      </xdr:nvCxnSpPr>
      <xdr:spPr>
        <a:xfrm>
          <a:off x="3797300" y="9643146"/>
          <a:ext cx="838200" cy="16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106856</xdr:rowOff>
    </xdr:from>
    <xdr:ext cx="534377" cy="259045"/>
    <xdr:sp macro="" textlink="">
      <xdr:nvSpPr>
        <xdr:cNvPr id="124" name="総務費平均値テキスト"/>
        <xdr:cNvSpPr txBox="1"/>
      </xdr:nvSpPr>
      <xdr:spPr>
        <a:xfrm>
          <a:off x="4686300" y="95366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83979</xdr:rowOff>
    </xdr:from>
    <xdr:to>
      <xdr:col>24</xdr:col>
      <xdr:colOff>114300</xdr:colOff>
      <xdr:row>57</xdr:row>
      <xdr:rowOff>14129</xdr:rowOff>
    </xdr:to>
    <xdr:sp macro="" textlink="">
      <xdr:nvSpPr>
        <xdr:cNvPr id="125" name="フローチャート: 判断 124"/>
        <xdr:cNvSpPr/>
      </xdr:nvSpPr>
      <xdr:spPr>
        <a:xfrm>
          <a:off x="4584700" y="96851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50</xdr:row>
      <xdr:rowOff>114358</xdr:rowOff>
    </xdr:from>
    <xdr:to>
      <xdr:col>19</xdr:col>
      <xdr:colOff>177800</xdr:colOff>
      <xdr:row>56</xdr:row>
      <xdr:rowOff>41946</xdr:rowOff>
    </xdr:to>
    <xdr:cxnSp macro="">
      <xdr:nvCxnSpPr>
        <xdr:cNvPr id="126" name="直線コネクタ 125"/>
        <xdr:cNvCxnSpPr/>
      </xdr:nvCxnSpPr>
      <xdr:spPr>
        <a:xfrm>
          <a:off x="2908300" y="8686858"/>
          <a:ext cx="889000" cy="956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67858</xdr:rowOff>
    </xdr:from>
    <xdr:to>
      <xdr:col>20</xdr:col>
      <xdr:colOff>38100</xdr:colOff>
      <xdr:row>56</xdr:row>
      <xdr:rowOff>169458</xdr:rowOff>
    </xdr:to>
    <xdr:sp macro="" textlink="">
      <xdr:nvSpPr>
        <xdr:cNvPr id="127" name="フローチャート: 判断 126"/>
        <xdr:cNvSpPr/>
      </xdr:nvSpPr>
      <xdr:spPr>
        <a:xfrm>
          <a:off x="3746500" y="9669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160585</xdr:rowOff>
    </xdr:from>
    <xdr:ext cx="534377" cy="259045"/>
    <xdr:sp macro="" textlink="">
      <xdr:nvSpPr>
        <xdr:cNvPr id="128" name="テキスト ボックス 127"/>
        <xdr:cNvSpPr txBox="1"/>
      </xdr:nvSpPr>
      <xdr:spPr>
        <a:xfrm>
          <a:off x="3530111" y="9761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50</xdr:row>
      <xdr:rowOff>114358</xdr:rowOff>
    </xdr:from>
    <xdr:to>
      <xdr:col>15</xdr:col>
      <xdr:colOff>50800</xdr:colOff>
      <xdr:row>57</xdr:row>
      <xdr:rowOff>102112</xdr:rowOff>
    </xdr:to>
    <xdr:cxnSp macro="">
      <xdr:nvCxnSpPr>
        <xdr:cNvPr id="129" name="直線コネクタ 128"/>
        <xdr:cNvCxnSpPr/>
      </xdr:nvCxnSpPr>
      <xdr:spPr>
        <a:xfrm flipV="1">
          <a:off x="2019300" y="8686858"/>
          <a:ext cx="889000" cy="1187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24816</xdr:rowOff>
    </xdr:from>
    <xdr:to>
      <xdr:col>15</xdr:col>
      <xdr:colOff>101600</xdr:colOff>
      <xdr:row>50</xdr:row>
      <xdr:rowOff>126416</xdr:rowOff>
    </xdr:to>
    <xdr:sp macro="" textlink="">
      <xdr:nvSpPr>
        <xdr:cNvPr id="130" name="フローチャート: 判断 129"/>
        <xdr:cNvSpPr/>
      </xdr:nvSpPr>
      <xdr:spPr>
        <a:xfrm>
          <a:off x="2857500" y="85973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48</xdr:row>
      <xdr:rowOff>142943</xdr:rowOff>
    </xdr:from>
    <xdr:ext cx="599010" cy="259045"/>
    <xdr:sp macro="" textlink="">
      <xdr:nvSpPr>
        <xdr:cNvPr id="131" name="テキスト ボックス 130"/>
        <xdr:cNvSpPr txBox="1"/>
      </xdr:nvSpPr>
      <xdr:spPr>
        <a:xfrm>
          <a:off x="2608795" y="837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42730</xdr:rowOff>
    </xdr:from>
    <xdr:to>
      <xdr:col>10</xdr:col>
      <xdr:colOff>114300</xdr:colOff>
      <xdr:row>57</xdr:row>
      <xdr:rowOff>102112</xdr:rowOff>
    </xdr:to>
    <xdr:cxnSp macro="">
      <xdr:nvCxnSpPr>
        <xdr:cNvPr id="132" name="直線コネクタ 131"/>
        <xdr:cNvCxnSpPr/>
      </xdr:nvCxnSpPr>
      <xdr:spPr>
        <a:xfrm>
          <a:off x="1130300" y="9815380"/>
          <a:ext cx="889000" cy="5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164523</xdr:rowOff>
    </xdr:from>
    <xdr:to>
      <xdr:col>10</xdr:col>
      <xdr:colOff>165100</xdr:colOff>
      <xdr:row>57</xdr:row>
      <xdr:rowOff>94673</xdr:rowOff>
    </xdr:to>
    <xdr:sp macro="" textlink="">
      <xdr:nvSpPr>
        <xdr:cNvPr id="133" name="フローチャート: 判断 132"/>
        <xdr:cNvSpPr/>
      </xdr:nvSpPr>
      <xdr:spPr>
        <a:xfrm>
          <a:off x="1968500" y="976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111200</xdr:rowOff>
    </xdr:from>
    <xdr:ext cx="534377" cy="259045"/>
    <xdr:sp macro="" textlink="">
      <xdr:nvSpPr>
        <xdr:cNvPr id="134" name="テキスト ボックス 133"/>
        <xdr:cNvSpPr txBox="1"/>
      </xdr:nvSpPr>
      <xdr:spPr>
        <a:xfrm>
          <a:off x="1752111" y="9540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72539</xdr:rowOff>
    </xdr:from>
    <xdr:to>
      <xdr:col>6</xdr:col>
      <xdr:colOff>38100</xdr:colOff>
      <xdr:row>58</xdr:row>
      <xdr:rowOff>2689</xdr:rowOff>
    </xdr:to>
    <xdr:sp macro="" textlink="">
      <xdr:nvSpPr>
        <xdr:cNvPr id="135" name="フローチャート: 判断 134"/>
        <xdr:cNvSpPr/>
      </xdr:nvSpPr>
      <xdr:spPr>
        <a:xfrm>
          <a:off x="1079500" y="9845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165266</xdr:rowOff>
    </xdr:from>
    <xdr:ext cx="534377" cy="259045"/>
    <xdr:sp macro="" textlink="">
      <xdr:nvSpPr>
        <xdr:cNvPr id="136" name="テキスト ボックス 135"/>
        <xdr:cNvSpPr txBox="1"/>
      </xdr:nvSpPr>
      <xdr:spPr>
        <a:xfrm>
          <a:off x="863111" y="9937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160582</xdr:rowOff>
    </xdr:from>
    <xdr:to>
      <xdr:col>24</xdr:col>
      <xdr:colOff>114300</xdr:colOff>
      <xdr:row>57</xdr:row>
      <xdr:rowOff>90732</xdr:rowOff>
    </xdr:to>
    <xdr:sp macro="" textlink="">
      <xdr:nvSpPr>
        <xdr:cNvPr id="142" name="楕円 141"/>
        <xdr:cNvSpPr/>
      </xdr:nvSpPr>
      <xdr:spPr>
        <a:xfrm>
          <a:off x="4584700" y="9761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139009</xdr:rowOff>
    </xdr:from>
    <xdr:ext cx="534377" cy="259045"/>
    <xdr:sp macro="" textlink="">
      <xdr:nvSpPr>
        <xdr:cNvPr id="143" name="総務費該当値テキスト"/>
        <xdr:cNvSpPr txBox="1"/>
      </xdr:nvSpPr>
      <xdr:spPr>
        <a:xfrm>
          <a:off x="4686300" y="9740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162596</xdr:rowOff>
    </xdr:from>
    <xdr:to>
      <xdr:col>20</xdr:col>
      <xdr:colOff>38100</xdr:colOff>
      <xdr:row>56</xdr:row>
      <xdr:rowOff>92746</xdr:rowOff>
    </xdr:to>
    <xdr:sp macro="" textlink="">
      <xdr:nvSpPr>
        <xdr:cNvPr id="144" name="楕円 143"/>
        <xdr:cNvSpPr/>
      </xdr:nvSpPr>
      <xdr:spPr>
        <a:xfrm>
          <a:off x="3746500" y="959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109273</xdr:rowOff>
    </xdr:from>
    <xdr:ext cx="534377" cy="259045"/>
    <xdr:sp macro="" textlink="">
      <xdr:nvSpPr>
        <xdr:cNvPr id="145" name="テキスト ボックス 144"/>
        <xdr:cNvSpPr txBox="1"/>
      </xdr:nvSpPr>
      <xdr:spPr>
        <a:xfrm>
          <a:off x="3530111" y="9367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50</xdr:row>
      <xdr:rowOff>63558</xdr:rowOff>
    </xdr:from>
    <xdr:to>
      <xdr:col>15</xdr:col>
      <xdr:colOff>101600</xdr:colOff>
      <xdr:row>50</xdr:row>
      <xdr:rowOff>165158</xdr:rowOff>
    </xdr:to>
    <xdr:sp macro="" textlink="">
      <xdr:nvSpPr>
        <xdr:cNvPr id="146" name="楕円 145"/>
        <xdr:cNvSpPr/>
      </xdr:nvSpPr>
      <xdr:spPr>
        <a:xfrm>
          <a:off x="2857500" y="863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50</xdr:row>
      <xdr:rowOff>156285</xdr:rowOff>
    </xdr:from>
    <xdr:ext cx="599010" cy="259045"/>
    <xdr:sp macro="" textlink="">
      <xdr:nvSpPr>
        <xdr:cNvPr id="147" name="テキスト ボックス 146"/>
        <xdr:cNvSpPr txBox="1"/>
      </xdr:nvSpPr>
      <xdr:spPr>
        <a:xfrm>
          <a:off x="2608795" y="8728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51312</xdr:rowOff>
    </xdr:from>
    <xdr:to>
      <xdr:col>10</xdr:col>
      <xdr:colOff>165100</xdr:colOff>
      <xdr:row>57</xdr:row>
      <xdr:rowOff>152912</xdr:rowOff>
    </xdr:to>
    <xdr:sp macro="" textlink="">
      <xdr:nvSpPr>
        <xdr:cNvPr id="148" name="楕円 147"/>
        <xdr:cNvSpPr/>
      </xdr:nvSpPr>
      <xdr:spPr>
        <a:xfrm>
          <a:off x="1968500" y="9823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144039</xdr:rowOff>
    </xdr:from>
    <xdr:ext cx="534377" cy="259045"/>
    <xdr:sp macro="" textlink="">
      <xdr:nvSpPr>
        <xdr:cNvPr id="149" name="テキスト ボックス 148"/>
        <xdr:cNvSpPr txBox="1"/>
      </xdr:nvSpPr>
      <xdr:spPr>
        <a:xfrm>
          <a:off x="1752111" y="99166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163380</xdr:rowOff>
    </xdr:from>
    <xdr:to>
      <xdr:col>6</xdr:col>
      <xdr:colOff>38100</xdr:colOff>
      <xdr:row>57</xdr:row>
      <xdr:rowOff>93530</xdr:rowOff>
    </xdr:to>
    <xdr:sp macro="" textlink="">
      <xdr:nvSpPr>
        <xdr:cNvPr id="150" name="楕円 149"/>
        <xdr:cNvSpPr/>
      </xdr:nvSpPr>
      <xdr:spPr>
        <a:xfrm>
          <a:off x="1079500" y="976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110057</xdr:rowOff>
    </xdr:from>
    <xdr:ext cx="534377" cy="259045"/>
    <xdr:sp macro="" textlink="">
      <xdr:nvSpPr>
        <xdr:cNvPr id="151" name="テキスト ボックス 150"/>
        <xdr:cNvSpPr txBox="1"/>
      </xdr:nvSpPr>
      <xdr:spPr>
        <a:xfrm>
          <a:off x="863111" y="9539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2" name="テキスト ボックス 161"/>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63" name="直線コネクタ 162"/>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128106</xdr:rowOff>
    </xdr:from>
    <xdr:ext cx="595419" cy="259045"/>
    <xdr:sp macro="" textlink="">
      <xdr:nvSpPr>
        <xdr:cNvPr id="164" name="テキスト ボックス 163"/>
        <xdr:cNvSpPr txBox="1"/>
      </xdr:nvSpPr>
      <xdr:spPr>
        <a:xfrm>
          <a:off x="166581" y="1350120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5" name="直線コネクタ 164"/>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6" name="テキスト ボックス 165"/>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7" name="直線コネクタ 166"/>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8" name="テキスト ボックス 167"/>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9" name="直線コネクタ 168"/>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70" name="テキスト ボックス 169"/>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71" name="直線コネクタ 170"/>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72" name="テキスト ボックス 171"/>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3" name="直線コネクタ 172"/>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4" name="テキスト ボックス 173"/>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5" name="直線コネクタ 17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6" name="テキスト ボックス 175"/>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7"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62335</xdr:rowOff>
    </xdr:from>
    <xdr:to>
      <xdr:col>24</xdr:col>
      <xdr:colOff>62865</xdr:colOff>
      <xdr:row>77</xdr:row>
      <xdr:rowOff>118114</xdr:rowOff>
    </xdr:to>
    <xdr:cxnSp macro="">
      <xdr:nvCxnSpPr>
        <xdr:cNvPr id="178" name="直線コネクタ 177"/>
        <xdr:cNvCxnSpPr/>
      </xdr:nvCxnSpPr>
      <xdr:spPr>
        <a:xfrm flipV="1">
          <a:off x="4633595" y="12235285"/>
          <a:ext cx="1270" cy="10844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121941</xdr:rowOff>
    </xdr:from>
    <xdr:ext cx="599010" cy="259045"/>
    <xdr:sp macro="" textlink="">
      <xdr:nvSpPr>
        <xdr:cNvPr id="179" name="民生費最小値テキスト"/>
        <xdr:cNvSpPr txBox="1"/>
      </xdr:nvSpPr>
      <xdr:spPr>
        <a:xfrm>
          <a:off x="4686300" y="13323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118114</xdr:rowOff>
    </xdr:from>
    <xdr:to>
      <xdr:col>24</xdr:col>
      <xdr:colOff>152400</xdr:colOff>
      <xdr:row>77</xdr:row>
      <xdr:rowOff>118114</xdr:rowOff>
    </xdr:to>
    <xdr:cxnSp macro="">
      <xdr:nvCxnSpPr>
        <xdr:cNvPr id="180" name="直線コネクタ 179"/>
        <xdr:cNvCxnSpPr/>
      </xdr:nvCxnSpPr>
      <xdr:spPr>
        <a:xfrm>
          <a:off x="4546600" y="13319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9012</xdr:rowOff>
    </xdr:from>
    <xdr:ext cx="599010" cy="259045"/>
    <xdr:sp macro="" textlink="">
      <xdr:nvSpPr>
        <xdr:cNvPr id="181" name="民生費最大値テキスト"/>
        <xdr:cNvSpPr txBox="1"/>
      </xdr:nvSpPr>
      <xdr:spPr>
        <a:xfrm>
          <a:off x="4686300" y="12010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183,119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62335</xdr:rowOff>
    </xdr:from>
    <xdr:to>
      <xdr:col>24</xdr:col>
      <xdr:colOff>152400</xdr:colOff>
      <xdr:row>71</xdr:row>
      <xdr:rowOff>62335</xdr:rowOff>
    </xdr:to>
    <xdr:cxnSp macro="">
      <xdr:nvCxnSpPr>
        <xdr:cNvPr id="182" name="直線コネクタ 181"/>
        <xdr:cNvCxnSpPr/>
      </xdr:nvCxnSpPr>
      <xdr:spPr>
        <a:xfrm>
          <a:off x="4546600" y="12235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70</xdr:row>
      <xdr:rowOff>6818</xdr:rowOff>
    </xdr:from>
    <xdr:to>
      <xdr:col>24</xdr:col>
      <xdr:colOff>63500</xdr:colOff>
      <xdr:row>71</xdr:row>
      <xdr:rowOff>62335</xdr:rowOff>
    </xdr:to>
    <xdr:cxnSp macro="">
      <xdr:nvCxnSpPr>
        <xdr:cNvPr id="183" name="直線コネクタ 182"/>
        <xdr:cNvCxnSpPr/>
      </xdr:nvCxnSpPr>
      <xdr:spPr>
        <a:xfrm>
          <a:off x="3797300" y="12008318"/>
          <a:ext cx="838200" cy="22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143614</xdr:rowOff>
    </xdr:from>
    <xdr:ext cx="599010" cy="259045"/>
    <xdr:sp macro="" textlink="">
      <xdr:nvSpPr>
        <xdr:cNvPr id="184" name="民生費平均値テキスト"/>
        <xdr:cNvSpPr txBox="1"/>
      </xdr:nvSpPr>
      <xdr:spPr>
        <a:xfrm>
          <a:off x="4686300" y="12659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165187</xdr:rowOff>
    </xdr:from>
    <xdr:to>
      <xdr:col>24</xdr:col>
      <xdr:colOff>114300</xdr:colOff>
      <xdr:row>74</xdr:row>
      <xdr:rowOff>95337</xdr:rowOff>
    </xdr:to>
    <xdr:sp macro="" textlink="">
      <xdr:nvSpPr>
        <xdr:cNvPr id="185" name="フローチャート: 判断 184"/>
        <xdr:cNvSpPr/>
      </xdr:nvSpPr>
      <xdr:spPr>
        <a:xfrm>
          <a:off x="4584700" y="1268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70</xdr:row>
      <xdr:rowOff>6818</xdr:rowOff>
    </xdr:from>
    <xdr:to>
      <xdr:col>19</xdr:col>
      <xdr:colOff>177800</xdr:colOff>
      <xdr:row>71</xdr:row>
      <xdr:rowOff>73079</xdr:rowOff>
    </xdr:to>
    <xdr:cxnSp macro="">
      <xdr:nvCxnSpPr>
        <xdr:cNvPr id="186" name="直線コネクタ 185"/>
        <xdr:cNvCxnSpPr/>
      </xdr:nvCxnSpPr>
      <xdr:spPr>
        <a:xfrm flipV="1">
          <a:off x="2908300" y="12008318"/>
          <a:ext cx="889000" cy="237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88181</xdr:rowOff>
    </xdr:from>
    <xdr:to>
      <xdr:col>20</xdr:col>
      <xdr:colOff>38100</xdr:colOff>
      <xdr:row>73</xdr:row>
      <xdr:rowOff>18331</xdr:rowOff>
    </xdr:to>
    <xdr:sp macro="" textlink="">
      <xdr:nvSpPr>
        <xdr:cNvPr id="187" name="フローチャート: 判断 186"/>
        <xdr:cNvSpPr/>
      </xdr:nvSpPr>
      <xdr:spPr>
        <a:xfrm>
          <a:off x="3746500" y="12432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9458</xdr:rowOff>
    </xdr:from>
    <xdr:ext cx="599010" cy="259045"/>
    <xdr:sp macro="" textlink="">
      <xdr:nvSpPr>
        <xdr:cNvPr id="188" name="テキスト ボックス 187"/>
        <xdr:cNvSpPr txBox="1"/>
      </xdr:nvSpPr>
      <xdr:spPr>
        <a:xfrm>
          <a:off x="3497795" y="125253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71</xdr:row>
      <xdr:rowOff>73079</xdr:rowOff>
    </xdr:from>
    <xdr:to>
      <xdr:col>15</xdr:col>
      <xdr:colOff>50800</xdr:colOff>
      <xdr:row>74</xdr:row>
      <xdr:rowOff>53060</xdr:rowOff>
    </xdr:to>
    <xdr:cxnSp macro="">
      <xdr:nvCxnSpPr>
        <xdr:cNvPr id="189" name="直線コネクタ 188"/>
        <xdr:cNvCxnSpPr/>
      </xdr:nvCxnSpPr>
      <xdr:spPr>
        <a:xfrm flipV="1">
          <a:off x="2019300" y="12246029"/>
          <a:ext cx="889000" cy="49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160093</xdr:rowOff>
    </xdr:from>
    <xdr:to>
      <xdr:col>15</xdr:col>
      <xdr:colOff>101600</xdr:colOff>
      <xdr:row>75</xdr:row>
      <xdr:rowOff>90243</xdr:rowOff>
    </xdr:to>
    <xdr:sp macro="" textlink="">
      <xdr:nvSpPr>
        <xdr:cNvPr id="190" name="フローチャート: 判断 189"/>
        <xdr:cNvSpPr/>
      </xdr:nvSpPr>
      <xdr:spPr>
        <a:xfrm>
          <a:off x="2857500" y="128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81370</xdr:rowOff>
    </xdr:from>
    <xdr:ext cx="599010" cy="259045"/>
    <xdr:sp macro="" textlink="">
      <xdr:nvSpPr>
        <xdr:cNvPr id="191" name="テキスト ボックス 190"/>
        <xdr:cNvSpPr txBox="1"/>
      </xdr:nvSpPr>
      <xdr:spPr>
        <a:xfrm>
          <a:off x="2608795" y="12940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53060</xdr:rowOff>
    </xdr:from>
    <xdr:to>
      <xdr:col>10</xdr:col>
      <xdr:colOff>114300</xdr:colOff>
      <xdr:row>74</xdr:row>
      <xdr:rowOff>151947</xdr:rowOff>
    </xdr:to>
    <xdr:cxnSp macro="">
      <xdr:nvCxnSpPr>
        <xdr:cNvPr id="192" name="直線コネクタ 191"/>
        <xdr:cNvCxnSpPr/>
      </xdr:nvCxnSpPr>
      <xdr:spPr>
        <a:xfrm flipV="1">
          <a:off x="1130300" y="12740360"/>
          <a:ext cx="889000" cy="98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12743</xdr:rowOff>
    </xdr:from>
    <xdr:to>
      <xdr:col>10</xdr:col>
      <xdr:colOff>165100</xdr:colOff>
      <xdr:row>77</xdr:row>
      <xdr:rowOff>114343</xdr:rowOff>
    </xdr:to>
    <xdr:sp macro="" textlink="">
      <xdr:nvSpPr>
        <xdr:cNvPr id="193" name="フローチャート: 判断 192"/>
        <xdr:cNvSpPr/>
      </xdr:nvSpPr>
      <xdr:spPr>
        <a:xfrm>
          <a:off x="1968500" y="13214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105470</xdr:rowOff>
    </xdr:from>
    <xdr:ext cx="599010" cy="259045"/>
    <xdr:sp macro="" textlink="">
      <xdr:nvSpPr>
        <xdr:cNvPr id="194" name="テキスト ボックス 193"/>
        <xdr:cNvSpPr txBox="1"/>
      </xdr:nvSpPr>
      <xdr:spPr>
        <a:xfrm>
          <a:off x="1719795" y="13307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38053</xdr:rowOff>
    </xdr:from>
    <xdr:to>
      <xdr:col>6</xdr:col>
      <xdr:colOff>38100</xdr:colOff>
      <xdr:row>78</xdr:row>
      <xdr:rowOff>139653</xdr:rowOff>
    </xdr:to>
    <xdr:sp macro="" textlink="">
      <xdr:nvSpPr>
        <xdr:cNvPr id="195" name="フローチャート: 判断 194"/>
        <xdr:cNvSpPr/>
      </xdr:nvSpPr>
      <xdr:spPr>
        <a:xfrm>
          <a:off x="1079500" y="13411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130780</xdr:rowOff>
    </xdr:from>
    <xdr:ext cx="599010" cy="259045"/>
    <xdr:sp macro="" textlink="">
      <xdr:nvSpPr>
        <xdr:cNvPr id="196" name="テキスト ボックス 195"/>
        <xdr:cNvSpPr txBox="1"/>
      </xdr:nvSpPr>
      <xdr:spPr>
        <a:xfrm>
          <a:off x="830795" y="135038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7" name="テキスト ボックス 19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8" name="テキスト ボックス 19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9" name="テキスト ボックス 19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200" name="テキスト ボックス 19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201" name="テキスト ボックス 20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71</xdr:row>
      <xdr:rowOff>11535</xdr:rowOff>
    </xdr:from>
    <xdr:to>
      <xdr:col>24</xdr:col>
      <xdr:colOff>114300</xdr:colOff>
      <xdr:row>71</xdr:row>
      <xdr:rowOff>113135</xdr:rowOff>
    </xdr:to>
    <xdr:sp macro="" textlink="">
      <xdr:nvSpPr>
        <xdr:cNvPr id="202" name="楕円 201"/>
        <xdr:cNvSpPr/>
      </xdr:nvSpPr>
      <xdr:spPr>
        <a:xfrm>
          <a:off x="4584700" y="12184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70</xdr:row>
      <xdr:rowOff>136012</xdr:rowOff>
    </xdr:from>
    <xdr:ext cx="599010" cy="259045"/>
    <xdr:sp macro="" textlink="">
      <xdr:nvSpPr>
        <xdr:cNvPr id="203" name="民生費該当値テキスト"/>
        <xdr:cNvSpPr txBox="1"/>
      </xdr:nvSpPr>
      <xdr:spPr>
        <a:xfrm>
          <a:off x="4686300" y="121375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183,119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69</xdr:row>
      <xdr:rowOff>127468</xdr:rowOff>
    </xdr:from>
    <xdr:to>
      <xdr:col>20</xdr:col>
      <xdr:colOff>38100</xdr:colOff>
      <xdr:row>70</xdr:row>
      <xdr:rowOff>57618</xdr:rowOff>
    </xdr:to>
    <xdr:sp macro="" textlink="">
      <xdr:nvSpPr>
        <xdr:cNvPr id="204" name="楕円 203"/>
        <xdr:cNvSpPr/>
      </xdr:nvSpPr>
      <xdr:spPr>
        <a:xfrm>
          <a:off x="3746500" y="11957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68</xdr:row>
      <xdr:rowOff>74145</xdr:rowOff>
    </xdr:from>
    <xdr:ext cx="599010" cy="259045"/>
    <xdr:sp macro="" textlink="">
      <xdr:nvSpPr>
        <xdr:cNvPr id="205" name="テキスト ボックス 204"/>
        <xdr:cNvSpPr txBox="1"/>
      </xdr:nvSpPr>
      <xdr:spPr>
        <a:xfrm>
          <a:off x="3497795" y="11732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71</xdr:row>
      <xdr:rowOff>22279</xdr:rowOff>
    </xdr:from>
    <xdr:to>
      <xdr:col>15</xdr:col>
      <xdr:colOff>101600</xdr:colOff>
      <xdr:row>71</xdr:row>
      <xdr:rowOff>123879</xdr:rowOff>
    </xdr:to>
    <xdr:sp macro="" textlink="">
      <xdr:nvSpPr>
        <xdr:cNvPr id="206" name="楕円 205"/>
        <xdr:cNvSpPr/>
      </xdr:nvSpPr>
      <xdr:spPr>
        <a:xfrm>
          <a:off x="2857500" y="12195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69</xdr:row>
      <xdr:rowOff>140406</xdr:rowOff>
    </xdr:from>
    <xdr:ext cx="599010" cy="259045"/>
    <xdr:sp macro="" textlink="">
      <xdr:nvSpPr>
        <xdr:cNvPr id="207" name="テキスト ボックス 206"/>
        <xdr:cNvSpPr txBox="1"/>
      </xdr:nvSpPr>
      <xdr:spPr>
        <a:xfrm>
          <a:off x="2608795" y="11970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2260</xdr:rowOff>
    </xdr:from>
    <xdr:to>
      <xdr:col>10</xdr:col>
      <xdr:colOff>165100</xdr:colOff>
      <xdr:row>74</xdr:row>
      <xdr:rowOff>103860</xdr:rowOff>
    </xdr:to>
    <xdr:sp macro="" textlink="">
      <xdr:nvSpPr>
        <xdr:cNvPr id="208" name="楕円 207"/>
        <xdr:cNvSpPr/>
      </xdr:nvSpPr>
      <xdr:spPr>
        <a:xfrm>
          <a:off x="1968500" y="1268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72</xdr:row>
      <xdr:rowOff>120387</xdr:rowOff>
    </xdr:from>
    <xdr:ext cx="599010" cy="259045"/>
    <xdr:sp macro="" textlink="">
      <xdr:nvSpPr>
        <xdr:cNvPr id="209" name="テキスト ボックス 208"/>
        <xdr:cNvSpPr txBox="1"/>
      </xdr:nvSpPr>
      <xdr:spPr>
        <a:xfrm>
          <a:off x="1719795" y="1246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74</xdr:row>
      <xdr:rowOff>101147</xdr:rowOff>
    </xdr:from>
    <xdr:to>
      <xdr:col>6</xdr:col>
      <xdr:colOff>38100</xdr:colOff>
      <xdr:row>75</xdr:row>
      <xdr:rowOff>31297</xdr:rowOff>
    </xdr:to>
    <xdr:sp macro="" textlink="">
      <xdr:nvSpPr>
        <xdr:cNvPr id="210" name="楕円 209"/>
        <xdr:cNvSpPr/>
      </xdr:nvSpPr>
      <xdr:spPr>
        <a:xfrm>
          <a:off x="1079500" y="12788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73</xdr:row>
      <xdr:rowOff>47824</xdr:rowOff>
    </xdr:from>
    <xdr:ext cx="599010" cy="259045"/>
    <xdr:sp macro="" textlink="">
      <xdr:nvSpPr>
        <xdr:cNvPr id="211" name="テキスト ボックス 210"/>
        <xdr:cNvSpPr txBox="1"/>
      </xdr:nvSpPr>
      <xdr:spPr>
        <a:xfrm>
          <a:off x="830795" y="12563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12" name="正方形/長方形 21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3" name="正方形/長方形 21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4" name="正方形/長方形 21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5" name="正方形/長方形 21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6" name="正方形/長方形 21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7" name="正方形/長方形 21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8" name="正方形/長方形 21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9" name="正方形/長方形 21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20" name="テキスト ボックス 21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21" name="直線コネクタ 22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22" name="テキスト ボックス 22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3" name="直線コネクタ 22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4" name="テキスト ボックス 22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5" name="直線コネクタ 22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6" name="テキスト ボックス 22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7" name="直線コネクタ 22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8" name="テキスト ボックス 22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9" name="直線コネクタ 22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30" name="テキスト ボックス 22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31" name="直線コネクタ 23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32" name="テキスト ボックス 23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3" name="直線コネクタ 23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4" name="テキスト ボックス 23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96</xdr:row>
      <xdr:rowOff>14224</xdr:rowOff>
    </xdr:from>
    <xdr:to>
      <xdr:col>24</xdr:col>
      <xdr:colOff>62865</xdr:colOff>
      <xdr:row>99</xdr:row>
      <xdr:rowOff>24892</xdr:rowOff>
    </xdr:to>
    <xdr:cxnSp macro="">
      <xdr:nvCxnSpPr>
        <xdr:cNvPr id="236" name="直線コネクタ 235"/>
        <xdr:cNvCxnSpPr/>
      </xdr:nvCxnSpPr>
      <xdr:spPr>
        <a:xfrm flipV="1">
          <a:off x="4633595" y="16473424"/>
          <a:ext cx="1270" cy="525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28719</xdr:rowOff>
    </xdr:from>
    <xdr:ext cx="534377" cy="259045"/>
    <xdr:sp macro="" textlink="">
      <xdr:nvSpPr>
        <xdr:cNvPr id="237" name="衛生費最小値テキスト"/>
        <xdr:cNvSpPr txBox="1"/>
      </xdr:nvSpPr>
      <xdr:spPr>
        <a:xfrm>
          <a:off x="4686300" y="17002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24892</xdr:rowOff>
    </xdr:from>
    <xdr:to>
      <xdr:col>24</xdr:col>
      <xdr:colOff>152400</xdr:colOff>
      <xdr:row>99</xdr:row>
      <xdr:rowOff>24892</xdr:rowOff>
    </xdr:to>
    <xdr:cxnSp macro="">
      <xdr:nvCxnSpPr>
        <xdr:cNvPr id="238" name="直線コネクタ 237"/>
        <xdr:cNvCxnSpPr/>
      </xdr:nvCxnSpPr>
      <xdr:spPr>
        <a:xfrm>
          <a:off x="4546600" y="169984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132351</xdr:rowOff>
    </xdr:from>
    <xdr:ext cx="534377" cy="259045"/>
    <xdr:sp macro="" textlink="">
      <xdr:nvSpPr>
        <xdr:cNvPr id="239" name="衛生費最大値テキスト"/>
        <xdr:cNvSpPr txBox="1"/>
      </xdr:nvSpPr>
      <xdr:spPr>
        <a:xfrm>
          <a:off x="4686300" y="1624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72,880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96</xdr:row>
      <xdr:rowOff>14224</xdr:rowOff>
    </xdr:from>
    <xdr:to>
      <xdr:col>24</xdr:col>
      <xdr:colOff>152400</xdr:colOff>
      <xdr:row>96</xdr:row>
      <xdr:rowOff>14224</xdr:rowOff>
    </xdr:to>
    <xdr:cxnSp macro="">
      <xdr:nvCxnSpPr>
        <xdr:cNvPr id="240" name="直線コネクタ 239"/>
        <xdr:cNvCxnSpPr/>
      </xdr:nvCxnSpPr>
      <xdr:spPr>
        <a:xfrm>
          <a:off x="4546600" y="164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14224</xdr:rowOff>
    </xdr:from>
    <xdr:to>
      <xdr:col>24</xdr:col>
      <xdr:colOff>63500</xdr:colOff>
      <xdr:row>96</xdr:row>
      <xdr:rowOff>50203</xdr:rowOff>
    </xdr:to>
    <xdr:cxnSp macro="">
      <xdr:nvCxnSpPr>
        <xdr:cNvPr id="241" name="直線コネクタ 240"/>
        <xdr:cNvCxnSpPr/>
      </xdr:nvCxnSpPr>
      <xdr:spPr>
        <a:xfrm flipV="1">
          <a:off x="3797300" y="16473424"/>
          <a:ext cx="838200" cy="35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82884</xdr:rowOff>
    </xdr:from>
    <xdr:ext cx="534377" cy="259045"/>
    <xdr:sp macro="" textlink="">
      <xdr:nvSpPr>
        <xdr:cNvPr id="242" name="衛生費平均値テキスト"/>
        <xdr:cNvSpPr txBox="1"/>
      </xdr:nvSpPr>
      <xdr:spPr>
        <a:xfrm>
          <a:off x="4686300" y="167135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104457</xdr:rowOff>
    </xdr:from>
    <xdr:to>
      <xdr:col>24</xdr:col>
      <xdr:colOff>114300</xdr:colOff>
      <xdr:row>98</xdr:row>
      <xdr:rowOff>34607</xdr:rowOff>
    </xdr:to>
    <xdr:sp macro="" textlink="">
      <xdr:nvSpPr>
        <xdr:cNvPr id="243" name="フローチャート: 判断 242"/>
        <xdr:cNvSpPr/>
      </xdr:nvSpPr>
      <xdr:spPr>
        <a:xfrm>
          <a:off x="4584700" y="167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50203</xdr:rowOff>
    </xdr:from>
    <xdr:to>
      <xdr:col>19</xdr:col>
      <xdr:colOff>177800</xdr:colOff>
      <xdr:row>96</xdr:row>
      <xdr:rowOff>130608</xdr:rowOff>
    </xdr:to>
    <xdr:cxnSp macro="">
      <xdr:nvCxnSpPr>
        <xdr:cNvPr id="244" name="直線コネクタ 243"/>
        <xdr:cNvCxnSpPr/>
      </xdr:nvCxnSpPr>
      <xdr:spPr>
        <a:xfrm flipV="1">
          <a:off x="2908300" y="16509403"/>
          <a:ext cx="889000" cy="80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70129</xdr:rowOff>
    </xdr:from>
    <xdr:to>
      <xdr:col>20</xdr:col>
      <xdr:colOff>38100</xdr:colOff>
      <xdr:row>98</xdr:row>
      <xdr:rowOff>279</xdr:rowOff>
    </xdr:to>
    <xdr:sp macro="" textlink="">
      <xdr:nvSpPr>
        <xdr:cNvPr id="245" name="フローチャート: 判断 244"/>
        <xdr:cNvSpPr/>
      </xdr:nvSpPr>
      <xdr:spPr>
        <a:xfrm>
          <a:off x="3746500" y="16700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162856</xdr:rowOff>
    </xdr:from>
    <xdr:ext cx="534377" cy="259045"/>
    <xdr:sp macro="" textlink="">
      <xdr:nvSpPr>
        <xdr:cNvPr id="246" name="テキスト ボックス 245"/>
        <xdr:cNvSpPr txBox="1"/>
      </xdr:nvSpPr>
      <xdr:spPr>
        <a:xfrm>
          <a:off x="3530111" y="1679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94</xdr:row>
      <xdr:rowOff>7175</xdr:rowOff>
    </xdr:from>
    <xdr:to>
      <xdr:col>15</xdr:col>
      <xdr:colOff>50800</xdr:colOff>
      <xdr:row>96</xdr:row>
      <xdr:rowOff>130608</xdr:rowOff>
    </xdr:to>
    <xdr:cxnSp macro="">
      <xdr:nvCxnSpPr>
        <xdr:cNvPr id="247" name="直線コネクタ 246"/>
        <xdr:cNvCxnSpPr/>
      </xdr:nvCxnSpPr>
      <xdr:spPr>
        <a:xfrm>
          <a:off x="2019300" y="16123475"/>
          <a:ext cx="889000" cy="466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120574</xdr:rowOff>
    </xdr:from>
    <xdr:to>
      <xdr:col>15</xdr:col>
      <xdr:colOff>101600</xdr:colOff>
      <xdr:row>98</xdr:row>
      <xdr:rowOff>50724</xdr:rowOff>
    </xdr:to>
    <xdr:sp macro="" textlink="">
      <xdr:nvSpPr>
        <xdr:cNvPr id="248" name="フローチャート: 判断 247"/>
        <xdr:cNvSpPr/>
      </xdr:nvSpPr>
      <xdr:spPr>
        <a:xfrm>
          <a:off x="2857500" y="16751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41851</xdr:rowOff>
    </xdr:from>
    <xdr:ext cx="534377" cy="259045"/>
    <xdr:sp macro="" textlink="">
      <xdr:nvSpPr>
        <xdr:cNvPr id="249" name="テキスト ボックス 248"/>
        <xdr:cNvSpPr txBox="1"/>
      </xdr:nvSpPr>
      <xdr:spPr>
        <a:xfrm>
          <a:off x="2641111" y="16843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90</xdr:row>
      <xdr:rowOff>137668</xdr:rowOff>
    </xdr:from>
    <xdr:to>
      <xdr:col>10</xdr:col>
      <xdr:colOff>114300</xdr:colOff>
      <xdr:row>94</xdr:row>
      <xdr:rowOff>7175</xdr:rowOff>
    </xdr:to>
    <xdr:cxnSp macro="">
      <xdr:nvCxnSpPr>
        <xdr:cNvPr id="250" name="直線コネクタ 249"/>
        <xdr:cNvCxnSpPr/>
      </xdr:nvCxnSpPr>
      <xdr:spPr>
        <a:xfrm>
          <a:off x="1130300" y="15568168"/>
          <a:ext cx="889000" cy="5553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5714</xdr:rowOff>
    </xdr:from>
    <xdr:to>
      <xdr:col>10</xdr:col>
      <xdr:colOff>165100</xdr:colOff>
      <xdr:row>98</xdr:row>
      <xdr:rowOff>107314</xdr:rowOff>
    </xdr:to>
    <xdr:sp macro="" textlink="">
      <xdr:nvSpPr>
        <xdr:cNvPr id="251" name="フローチャート: 判断 250"/>
        <xdr:cNvSpPr/>
      </xdr:nvSpPr>
      <xdr:spPr>
        <a:xfrm>
          <a:off x="1968500" y="16807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98441</xdr:rowOff>
    </xdr:from>
    <xdr:ext cx="534377" cy="259045"/>
    <xdr:sp macro="" textlink="">
      <xdr:nvSpPr>
        <xdr:cNvPr id="252" name="テキスト ボックス 251"/>
        <xdr:cNvSpPr txBox="1"/>
      </xdr:nvSpPr>
      <xdr:spPr>
        <a:xfrm>
          <a:off x="1752111" y="16900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117590</xdr:rowOff>
    </xdr:from>
    <xdr:to>
      <xdr:col>6</xdr:col>
      <xdr:colOff>38100</xdr:colOff>
      <xdr:row>98</xdr:row>
      <xdr:rowOff>47740</xdr:rowOff>
    </xdr:to>
    <xdr:sp macro="" textlink="">
      <xdr:nvSpPr>
        <xdr:cNvPr id="253" name="フローチャート: 判断 252"/>
        <xdr:cNvSpPr/>
      </xdr:nvSpPr>
      <xdr:spPr>
        <a:xfrm>
          <a:off x="1079500" y="16748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38867</xdr:rowOff>
    </xdr:from>
    <xdr:ext cx="534377" cy="259045"/>
    <xdr:sp macro="" textlink="">
      <xdr:nvSpPr>
        <xdr:cNvPr id="254" name="テキスト ボックス 253"/>
        <xdr:cNvSpPr txBox="1"/>
      </xdr:nvSpPr>
      <xdr:spPr>
        <a:xfrm>
          <a:off x="863111" y="16840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5" name="テキスト ボックス 25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6" name="テキスト ボックス 25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7" name="テキスト ボックス 25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8" name="テキスト ボックス 25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9" name="テキスト ボックス 25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134874</xdr:rowOff>
    </xdr:from>
    <xdr:to>
      <xdr:col>24</xdr:col>
      <xdr:colOff>114300</xdr:colOff>
      <xdr:row>96</xdr:row>
      <xdr:rowOff>65024</xdr:rowOff>
    </xdr:to>
    <xdr:sp macro="" textlink="">
      <xdr:nvSpPr>
        <xdr:cNvPr id="260" name="楕円 259"/>
        <xdr:cNvSpPr/>
      </xdr:nvSpPr>
      <xdr:spPr>
        <a:xfrm>
          <a:off x="4584700" y="16422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87901</xdr:rowOff>
    </xdr:from>
    <xdr:ext cx="534377" cy="259045"/>
    <xdr:sp macro="" textlink="">
      <xdr:nvSpPr>
        <xdr:cNvPr id="261" name="衛生費該当値テキスト"/>
        <xdr:cNvSpPr txBox="1"/>
      </xdr:nvSpPr>
      <xdr:spPr>
        <a:xfrm>
          <a:off x="4686300" y="16375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170853</xdr:rowOff>
    </xdr:from>
    <xdr:to>
      <xdr:col>20</xdr:col>
      <xdr:colOff>38100</xdr:colOff>
      <xdr:row>96</xdr:row>
      <xdr:rowOff>101003</xdr:rowOff>
    </xdr:to>
    <xdr:sp macro="" textlink="">
      <xdr:nvSpPr>
        <xdr:cNvPr id="262" name="楕円 261"/>
        <xdr:cNvSpPr/>
      </xdr:nvSpPr>
      <xdr:spPr>
        <a:xfrm>
          <a:off x="3746500" y="16458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117530</xdr:rowOff>
    </xdr:from>
    <xdr:ext cx="534377" cy="259045"/>
    <xdr:sp macro="" textlink="">
      <xdr:nvSpPr>
        <xdr:cNvPr id="263" name="テキスト ボックス 262"/>
        <xdr:cNvSpPr txBox="1"/>
      </xdr:nvSpPr>
      <xdr:spPr>
        <a:xfrm>
          <a:off x="3530111" y="16233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79808</xdr:rowOff>
    </xdr:from>
    <xdr:to>
      <xdr:col>15</xdr:col>
      <xdr:colOff>101600</xdr:colOff>
      <xdr:row>97</xdr:row>
      <xdr:rowOff>9958</xdr:rowOff>
    </xdr:to>
    <xdr:sp macro="" textlink="">
      <xdr:nvSpPr>
        <xdr:cNvPr id="264" name="楕円 263"/>
        <xdr:cNvSpPr/>
      </xdr:nvSpPr>
      <xdr:spPr>
        <a:xfrm>
          <a:off x="2857500" y="16539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26485</xdr:rowOff>
    </xdr:from>
    <xdr:ext cx="534377" cy="259045"/>
    <xdr:sp macro="" textlink="">
      <xdr:nvSpPr>
        <xdr:cNvPr id="265" name="テキスト ボックス 264"/>
        <xdr:cNvSpPr txBox="1"/>
      </xdr:nvSpPr>
      <xdr:spPr>
        <a:xfrm>
          <a:off x="2641111" y="16314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127825</xdr:rowOff>
    </xdr:from>
    <xdr:to>
      <xdr:col>10</xdr:col>
      <xdr:colOff>165100</xdr:colOff>
      <xdr:row>94</xdr:row>
      <xdr:rowOff>57975</xdr:rowOff>
    </xdr:to>
    <xdr:sp macro="" textlink="">
      <xdr:nvSpPr>
        <xdr:cNvPr id="266" name="楕円 265"/>
        <xdr:cNvSpPr/>
      </xdr:nvSpPr>
      <xdr:spPr>
        <a:xfrm>
          <a:off x="1968500" y="160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74502</xdr:rowOff>
    </xdr:from>
    <xdr:ext cx="599010" cy="259045"/>
    <xdr:sp macro="" textlink="">
      <xdr:nvSpPr>
        <xdr:cNvPr id="267" name="テキスト ボックス 266"/>
        <xdr:cNvSpPr txBox="1"/>
      </xdr:nvSpPr>
      <xdr:spPr>
        <a:xfrm>
          <a:off x="1719795" y="158479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90</xdr:row>
      <xdr:rowOff>86868</xdr:rowOff>
    </xdr:from>
    <xdr:to>
      <xdr:col>6</xdr:col>
      <xdr:colOff>38100</xdr:colOff>
      <xdr:row>91</xdr:row>
      <xdr:rowOff>17018</xdr:rowOff>
    </xdr:to>
    <xdr:sp macro="" textlink="">
      <xdr:nvSpPr>
        <xdr:cNvPr id="268" name="楕円 267"/>
        <xdr:cNvSpPr/>
      </xdr:nvSpPr>
      <xdr:spPr>
        <a:xfrm>
          <a:off x="1079500" y="155173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89</xdr:row>
      <xdr:rowOff>33545</xdr:rowOff>
    </xdr:from>
    <xdr:ext cx="599010" cy="259045"/>
    <xdr:sp macro="" textlink="">
      <xdr:nvSpPr>
        <xdr:cNvPr id="269" name="テキスト ボックス 268"/>
        <xdr:cNvSpPr txBox="1"/>
      </xdr:nvSpPr>
      <xdr:spPr>
        <a:xfrm>
          <a:off x="830795" y="152925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70" name="正方形/長方形 26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1" name="正方形/長方形 27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2" name="正方形/長方形 27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3" name="正方形/長方形 27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4" name="正方形/長方形 27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5" name="正方形/長方形 27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6" name="正方形/長方形 27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7" name="正方形/長方形 27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8" name="テキスト ボックス 27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9" name="直線コネクタ 27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80" name="直線コネクタ 279"/>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81" name="テキスト ボックス 280"/>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2" name="直線コネクタ 281"/>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36</xdr:row>
      <xdr:rowOff>144434</xdr:rowOff>
    </xdr:from>
    <xdr:ext cx="377026" cy="259045"/>
    <xdr:sp macro="" textlink="">
      <xdr:nvSpPr>
        <xdr:cNvPr id="283" name="テキスト ボックス 282"/>
        <xdr:cNvSpPr txBox="1"/>
      </xdr:nvSpPr>
      <xdr:spPr>
        <a:xfrm>
          <a:off x="6226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4" name="直線コネクタ 283"/>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34</xdr:row>
      <xdr:rowOff>160763</xdr:rowOff>
    </xdr:from>
    <xdr:ext cx="377026" cy="259045"/>
    <xdr:sp macro="" textlink="">
      <xdr:nvSpPr>
        <xdr:cNvPr id="285" name="テキスト ボックス 284"/>
        <xdr:cNvSpPr txBox="1"/>
      </xdr:nvSpPr>
      <xdr:spPr>
        <a:xfrm>
          <a:off x="6226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6" name="直線コネクタ 285"/>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130974</xdr:colOff>
      <xdr:row>33</xdr:row>
      <xdr:rowOff>5641</xdr:rowOff>
    </xdr:from>
    <xdr:ext cx="377026" cy="259045"/>
    <xdr:sp macro="" textlink="">
      <xdr:nvSpPr>
        <xdr:cNvPr id="287" name="テキスト ボックス 286"/>
        <xdr:cNvSpPr txBox="1"/>
      </xdr:nvSpPr>
      <xdr:spPr>
        <a:xfrm>
          <a:off x="6226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8" name="直線コネクタ 287"/>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9" name="テキスト ボックス 288"/>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90" name="直線コネクタ 289"/>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91" name="テキスト ボックス 290"/>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2" name="直線コネクタ 29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93" name="テキスト ボックス 292"/>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4"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60778</xdr:rowOff>
    </xdr:from>
    <xdr:to>
      <xdr:col>54</xdr:col>
      <xdr:colOff>189865</xdr:colOff>
      <xdr:row>38</xdr:row>
      <xdr:rowOff>62412</xdr:rowOff>
    </xdr:to>
    <xdr:cxnSp macro="">
      <xdr:nvCxnSpPr>
        <xdr:cNvPr id="295" name="直線コネクタ 294"/>
        <xdr:cNvCxnSpPr/>
      </xdr:nvCxnSpPr>
      <xdr:spPr>
        <a:xfrm flipV="1">
          <a:off x="10475595" y="5375728"/>
          <a:ext cx="1270" cy="12017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66239</xdr:rowOff>
    </xdr:from>
    <xdr:ext cx="378565" cy="259045"/>
    <xdr:sp macro="" textlink="">
      <xdr:nvSpPr>
        <xdr:cNvPr id="296" name="労働費最小値テキスト"/>
        <xdr:cNvSpPr txBox="1"/>
      </xdr:nvSpPr>
      <xdr:spPr>
        <a:xfrm>
          <a:off x="10528300" y="65813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62412</xdr:rowOff>
    </xdr:from>
    <xdr:to>
      <xdr:col>55</xdr:col>
      <xdr:colOff>88900</xdr:colOff>
      <xdr:row>38</xdr:row>
      <xdr:rowOff>62412</xdr:rowOff>
    </xdr:to>
    <xdr:cxnSp macro="">
      <xdr:nvCxnSpPr>
        <xdr:cNvPr id="297" name="直線コネクタ 296"/>
        <xdr:cNvCxnSpPr/>
      </xdr:nvCxnSpPr>
      <xdr:spPr>
        <a:xfrm>
          <a:off x="10388600" y="6577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7455</xdr:rowOff>
    </xdr:from>
    <xdr:ext cx="469744" cy="259045"/>
    <xdr:sp macro="" textlink="">
      <xdr:nvSpPr>
        <xdr:cNvPr id="298" name="労働費最大値テキスト"/>
        <xdr:cNvSpPr txBox="1"/>
      </xdr:nvSpPr>
      <xdr:spPr>
        <a:xfrm>
          <a:off x="10528300" y="515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1,295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60778</xdr:rowOff>
    </xdr:from>
    <xdr:to>
      <xdr:col>55</xdr:col>
      <xdr:colOff>88900</xdr:colOff>
      <xdr:row>31</xdr:row>
      <xdr:rowOff>60778</xdr:rowOff>
    </xdr:to>
    <xdr:cxnSp macro="">
      <xdr:nvCxnSpPr>
        <xdr:cNvPr id="299" name="直線コネクタ 298"/>
        <xdr:cNvCxnSpPr/>
      </xdr:nvCxnSpPr>
      <xdr:spPr>
        <a:xfrm>
          <a:off x="10388600" y="5375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31</xdr:row>
      <xdr:rowOff>60778</xdr:rowOff>
    </xdr:from>
    <xdr:to>
      <xdr:col>55</xdr:col>
      <xdr:colOff>0</xdr:colOff>
      <xdr:row>31</xdr:row>
      <xdr:rowOff>86904</xdr:rowOff>
    </xdr:to>
    <xdr:cxnSp macro="">
      <xdr:nvCxnSpPr>
        <xdr:cNvPr id="300" name="直線コネクタ 299"/>
        <xdr:cNvCxnSpPr/>
      </xdr:nvCxnSpPr>
      <xdr:spPr>
        <a:xfrm flipV="1">
          <a:off x="9639300" y="5375728"/>
          <a:ext cx="8382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52631</xdr:rowOff>
    </xdr:from>
    <xdr:ext cx="378565" cy="259045"/>
    <xdr:sp macro="" textlink="">
      <xdr:nvSpPr>
        <xdr:cNvPr id="301" name="労働費平均値テキスト"/>
        <xdr:cNvSpPr txBox="1"/>
      </xdr:nvSpPr>
      <xdr:spPr>
        <a:xfrm>
          <a:off x="10528300" y="60533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74204</xdr:rowOff>
    </xdr:from>
    <xdr:to>
      <xdr:col>55</xdr:col>
      <xdr:colOff>50800</xdr:colOff>
      <xdr:row>36</xdr:row>
      <xdr:rowOff>4354</xdr:rowOff>
    </xdr:to>
    <xdr:sp macro="" textlink="">
      <xdr:nvSpPr>
        <xdr:cNvPr id="302" name="フローチャート: 判断 301"/>
        <xdr:cNvSpPr/>
      </xdr:nvSpPr>
      <xdr:spPr>
        <a:xfrm>
          <a:off x="10426700" y="6074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86904</xdr:rowOff>
    </xdr:from>
    <xdr:to>
      <xdr:col>50</xdr:col>
      <xdr:colOff>114300</xdr:colOff>
      <xdr:row>31</xdr:row>
      <xdr:rowOff>96701</xdr:rowOff>
    </xdr:to>
    <xdr:cxnSp macro="">
      <xdr:nvCxnSpPr>
        <xdr:cNvPr id="303" name="直線コネクタ 302"/>
        <xdr:cNvCxnSpPr/>
      </xdr:nvCxnSpPr>
      <xdr:spPr>
        <a:xfrm flipV="1">
          <a:off x="8750300" y="5401854"/>
          <a:ext cx="889000"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25219</xdr:rowOff>
    </xdr:from>
    <xdr:to>
      <xdr:col>50</xdr:col>
      <xdr:colOff>165100</xdr:colOff>
      <xdr:row>35</xdr:row>
      <xdr:rowOff>126819</xdr:rowOff>
    </xdr:to>
    <xdr:sp macro="" textlink="">
      <xdr:nvSpPr>
        <xdr:cNvPr id="304" name="フローチャート: 判断 303"/>
        <xdr:cNvSpPr/>
      </xdr:nvSpPr>
      <xdr:spPr>
        <a:xfrm>
          <a:off x="9588500" y="6025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117946</xdr:rowOff>
    </xdr:from>
    <xdr:ext cx="378565" cy="259045"/>
    <xdr:sp macro="" textlink="">
      <xdr:nvSpPr>
        <xdr:cNvPr id="305" name="テキスト ボックス 304"/>
        <xdr:cNvSpPr txBox="1"/>
      </xdr:nvSpPr>
      <xdr:spPr>
        <a:xfrm>
          <a:off x="9450017" y="61186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96701</xdr:rowOff>
    </xdr:from>
    <xdr:to>
      <xdr:col>45</xdr:col>
      <xdr:colOff>177800</xdr:colOff>
      <xdr:row>32</xdr:row>
      <xdr:rowOff>101600</xdr:rowOff>
    </xdr:to>
    <xdr:cxnSp macro="">
      <xdr:nvCxnSpPr>
        <xdr:cNvPr id="306" name="直線コネクタ 305"/>
        <xdr:cNvCxnSpPr/>
      </xdr:nvCxnSpPr>
      <xdr:spPr>
        <a:xfrm flipV="1">
          <a:off x="7861300" y="5411651"/>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137886</xdr:rowOff>
    </xdr:from>
    <xdr:to>
      <xdr:col>46</xdr:col>
      <xdr:colOff>38100</xdr:colOff>
      <xdr:row>37</xdr:row>
      <xdr:rowOff>68036</xdr:rowOff>
    </xdr:to>
    <xdr:sp macro="" textlink="">
      <xdr:nvSpPr>
        <xdr:cNvPr id="307" name="フローチャート: 判断 306"/>
        <xdr:cNvSpPr/>
      </xdr:nvSpPr>
      <xdr:spPr>
        <a:xfrm>
          <a:off x="8699500" y="6310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59163</xdr:rowOff>
    </xdr:from>
    <xdr:ext cx="378565" cy="259045"/>
    <xdr:sp macro="" textlink="">
      <xdr:nvSpPr>
        <xdr:cNvPr id="308" name="テキスト ボックス 307"/>
        <xdr:cNvSpPr txBox="1"/>
      </xdr:nvSpPr>
      <xdr:spPr>
        <a:xfrm>
          <a:off x="8561017" y="64028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32</xdr:row>
      <xdr:rowOff>101600</xdr:rowOff>
    </xdr:from>
    <xdr:to>
      <xdr:col>41</xdr:col>
      <xdr:colOff>50800</xdr:colOff>
      <xdr:row>32</xdr:row>
      <xdr:rowOff>112486</xdr:rowOff>
    </xdr:to>
    <xdr:cxnSp macro="">
      <xdr:nvCxnSpPr>
        <xdr:cNvPr id="309" name="直線コネクタ 308"/>
        <xdr:cNvCxnSpPr/>
      </xdr:nvCxnSpPr>
      <xdr:spPr>
        <a:xfrm flipV="1">
          <a:off x="6972300" y="55880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141151</xdr:rowOff>
    </xdr:from>
    <xdr:to>
      <xdr:col>41</xdr:col>
      <xdr:colOff>101600</xdr:colOff>
      <xdr:row>37</xdr:row>
      <xdr:rowOff>71301</xdr:rowOff>
    </xdr:to>
    <xdr:sp macro="" textlink="">
      <xdr:nvSpPr>
        <xdr:cNvPr id="310" name="フローチャート: 判断 309"/>
        <xdr:cNvSpPr/>
      </xdr:nvSpPr>
      <xdr:spPr>
        <a:xfrm>
          <a:off x="7810500" y="631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62428</xdr:rowOff>
    </xdr:from>
    <xdr:ext cx="378565" cy="259045"/>
    <xdr:sp macro="" textlink="">
      <xdr:nvSpPr>
        <xdr:cNvPr id="311" name="テキスト ボックス 310"/>
        <xdr:cNvSpPr txBox="1"/>
      </xdr:nvSpPr>
      <xdr:spPr>
        <a:xfrm>
          <a:off x="7672017" y="64060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128633</xdr:rowOff>
    </xdr:from>
    <xdr:to>
      <xdr:col>36</xdr:col>
      <xdr:colOff>165100</xdr:colOff>
      <xdr:row>34</xdr:row>
      <xdr:rowOff>58783</xdr:rowOff>
    </xdr:to>
    <xdr:sp macro="" textlink="">
      <xdr:nvSpPr>
        <xdr:cNvPr id="312" name="フローチャート: 判断 311"/>
        <xdr:cNvSpPr/>
      </xdr:nvSpPr>
      <xdr:spPr>
        <a:xfrm>
          <a:off x="6921500" y="5786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34</xdr:row>
      <xdr:rowOff>49910</xdr:rowOff>
    </xdr:from>
    <xdr:ext cx="378565" cy="259045"/>
    <xdr:sp macro="" textlink="">
      <xdr:nvSpPr>
        <xdr:cNvPr id="313" name="テキスト ボックス 312"/>
        <xdr:cNvSpPr txBox="1"/>
      </xdr:nvSpPr>
      <xdr:spPr>
        <a:xfrm>
          <a:off x="6783017" y="587921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4" name="テキスト ボックス 31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5" name="テキスト ボックス 31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6" name="テキスト ボックス 31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7" name="テキスト ボックス 31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8" name="テキスト ボックス 31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31</xdr:row>
      <xdr:rowOff>9978</xdr:rowOff>
    </xdr:from>
    <xdr:to>
      <xdr:col>55</xdr:col>
      <xdr:colOff>50800</xdr:colOff>
      <xdr:row>31</xdr:row>
      <xdr:rowOff>111578</xdr:rowOff>
    </xdr:to>
    <xdr:sp macro="" textlink="">
      <xdr:nvSpPr>
        <xdr:cNvPr id="319" name="楕円 318"/>
        <xdr:cNvSpPr/>
      </xdr:nvSpPr>
      <xdr:spPr>
        <a:xfrm>
          <a:off x="10426700" y="5324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30</xdr:row>
      <xdr:rowOff>134455</xdr:rowOff>
    </xdr:from>
    <xdr:ext cx="469744" cy="259045"/>
    <xdr:sp macro="" textlink="">
      <xdr:nvSpPr>
        <xdr:cNvPr id="320" name="労働費該当値テキスト"/>
        <xdr:cNvSpPr txBox="1"/>
      </xdr:nvSpPr>
      <xdr:spPr>
        <a:xfrm>
          <a:off x="10528300" y="5277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31</xdr:row>
      <xdr:rowOff>36104</xdr:rowOff>
    </xdr:from>
    <xdr:to>
      <xdr:col>50</xdr:col>
      <xdr:colOff>165100</xdr:colOff>
      <xdr:row>31</xdr:row>
      <xdr:rowOff>137704</xdr:rowOff>
    </xdr:to>
    <xdr:sp macro="" textlink="">
      <xdr:nvSpPr>
        <xdr:cNvPr id="321" name="楕円 320"/>
        <xdr:cNvSpPr/>
      </xdr:nvSpPr>
      <xdr:spPr>
        <a:xfrm>
          <a:off x="9588500" y="5351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29</xdr:row>
      <xdr:rowOff>154231</xdr:rowOff>
    </xdr:from>
    <xdr:ext cx="469744" cy="259045"/>
    <xdr:sp macro="" textlink="">
      <xdr:nvSpPr>
        <xdr:cNvPr id="322" name="テキスト ボックス 321"/>
        <xdr:cNvSpPr txBox="1"/>
      </xdr:nvSpPr>
      <xdr:spPr>
        <a:xfrm>
          <a:off x="9404428" y="5126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45901</xdr:rowOff>
    </xdr:from>
    <xdr:to>
      <xdr:col>46</xdr:col>
      <xdr:colOff>38100</xdr:colOff>
      <xdr:row>31</xdr:row>
      <xdr:rowOff>147501</xdr:rowOff>
    </xdr:to>
    <xdr:sp macro="" textlink="">
      <xdr:nvSpPr>
        <xdr:cNvPr id="323" name="楕円 322"/>
        <xdr:cNvSpPr/>
      </xdr:nvSpPr>
      <xdr:spPr>
        <a:xfrm>
          <a:off x="8699500" y="5360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29</xdr:row>
      <xdr:rowOff>164028</xdr:rowOff>
    </xdr:from>
    <xdr:ext cx="469744" cy="259045"/>
    <xdr:sp macro="" textlink="">
      <xdr:nvSpPr>
        <xdr:cNvPr id="324" name="テキスト ボックス 323"/>
        <xdr:cNvSpPr txBox="1"/>
      </xdr:nvSpPr>
      <xdr:spPr>
        <a:xfrm>
          <a:off x="8515428" y="5136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50800</xdr:rowOff>
    </xdr:from>
    <xdr:to>
      <xdr:col>41</xdr:col>
      <xdr:colOff>101600</xdr:colOff>
      <xdr:row>32</xdr:row>
      <xdr:rowOff>152400</xdr:rowOff>
    </xdr:to>
    <xdr:sp macro="" textlink="">
      <xdr:nvSpPr>
        <xdr:cNvPr id="325" name="楕円 324"/>
        <xdr:cNvSpPr/>
      </xdr:nvSpPr>
      <xdr:spPr>
        <a:xfrm>
          <a:off x="7810500" y="553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168927</xdr:rowOff>
    </xdr:from>
    <xdr:ext cx="469744" cy="259045"/>
    <xdr:sp macro="" textlink="">
      <xdr:nvSpPr>
        <xdr:cNvPr id="326" name="テキスト ボックス 325"/>
        <xdr:cNvSpPr txBox="1"/>
      </xdr:nvSpPr>
      <xdr:spPr>
        <a:xfrm>
          <a:off x="7626428" y="531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32</xdr:row>
      <xdr:rowOff>61686</xdr:rowOff>
    </xdr:from>
    <xdr:to>
      <xdr:col>36</xdr:col>
      <xdr:colOff>165100</xdr:colOff>
      <xdr:row>32</xdr:row>
      <xdr:rowOff>163286</xdr:rowOff>
    </xdr:to>
    <xdr:sp macro="" textlink="">
      <xdr:nvSpPr>
        <xdr:cNvPr id="327" name="楕円 326"/>
        <xdr:cNvSpPr/>
      </xdr:nvSpPr>
      <xdr:spPr>
        <a:xfrm>
          <a:off x="6921500" y="55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31</xdr:row>
      <xdr:rowOff>8363</xdr:rowOff>
    </xdr:from>
    <xdr:ext cx="469744" cy="259045"/>
    <xdr:sp macro="" textlink="">
      <xdr:nvSpPr>
        <xdr:cNvPr id="328" name="テキスト ボックス 327"/>
        <xdr:cNvSpPr txBox="1"/>
      </xdr:nvSpPr>
      <xdr:spPr>
        <a:xfrm>
          <a:off x="6737428" y="5323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9" name="正方形/長方形 32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30" name="正方形/長方形 32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31" name="正方形/長方形 33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2" name="正方形/長方形 33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3" name="正方形/長方形 33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4" name="正方形/長方形 33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5" name="正方形/長方形 33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6" name="正方形/長方形 33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7" name="テキスト ボックス 33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8" name="直線コネクタ 33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9" name="テキスト ボックス 338"/>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40" name="直線コネクタ 33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41" name="テキスト ボックス 340"/>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42" name="直線コネクタ 34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43" name="テキスト ボックス 34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4" name="直線コネクタ 34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5" name="テキスト ボックス 344"/>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6" name="直線コネクタ 34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7" name="テキスト ボックス 346"/>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8" name="直線コネクタ 34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92727</xdr:rowOff>
    </xdr:from>
    <xdr:ext cx="531299" cy="259045"/>
    <xdr:sp macro="" textlink="">
      <xdr:nvSpPr>
        <xdr:cNvPr id="349" name="テキスト ボックス 348"/>
        <xdr:cNvSpPr txBox="1"/>
      </xdr:nvSpPr>
      <xdr:spPr>
        <a:xfrm>
          <a:off x="6072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51" name="テキスト ボックス 350"/>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138595</xdr:rowOff>
    </xdr:from>
    <xdr:to>
      <xdr:col>54</xdr:col>
      <xdr:colOff>189865</xdr:colOff>
      <xdr:row>58</xdr:row>
      <xdr:rowOff>117449</xdr:rowOff>
    </xdr:to>
    <xdr:cxnSp macro="">
      <xdr:nvCxnSpPr>
        <xdr:cNvPr id="353" name="直線コネクタ 352"/>
        <xdr:cNvCxnSpPr/>
      </xdr:nvCxnSpPr>
      <xdr:spPr>
        <a:xfrm flipV="1">
          <a:off x="10475595" y="8882545"/>
          <a:ext cx="1270" cy="1179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121276</xdr:rowOff>
    </xdr:from>
    <xdr:ext cx="534377" cy="259045"/>
    <xdr:sp macro="" textlink="">
      <xdr:nvSpPr>
        <xdr:cNvPr id="354" name="農林水産業費最小値テキスト"/>
        <xdr:cNvSpPr txBox="1"/>
      </xdr:nvSpPr>
      <xdr:spPr>
        <a:xfrm>
          <a:off x="10528300" y="10065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117449</xdr:rowOff>
    </xdr:from>
    <xdr:to>
      <xdr:col>55</xdr:col>
      <xdr:colOff>88900</xdr:colOff>
      <xdr:row>58</xdr:row>
      <xdr:rowOff>117449</xdr:rowOff>
    </xdr:to>
    <xdr:cxnSp macro="">
      <xdr:nvCxnSpPr>
        <xdr:cNvPr id="355" name="直線コネクタ 354"/>
        <xdr:cNvCxnSpPr/>
      </xdr:nvCxnSpPr>
      <xdr:spPr>
        <a:xfrm>
          <a:off x="10388600" y="10061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85272</xdr:rowOff>
    </xdr:from>
    <xdr:ext cx="534377" cy="259045"/>
    <xdr:sp macro="" textlink="">
      <xdr:nvSpPr>
        <xdr:cNvPr id="356" name="農林水産業費最大値テキスト"/>
        <xdr:cNvSpPr txBox="1"/>
      </xdr:nvSpPr>
      <xdr:spPr>
        <a:xfrm>
          <a:off x="10528300" y="8657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43,529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138595</xdr:rowOff>
    </xdr:from>
    <xdr:to>
      <xdr:col>55</xdr:col>
      <xdr:colOff>88900</xdr:colOff>
      <xdr:row>51</xdr:row>
      <xdr:rowOff>138595</xdr:rowOff>
    </xdr:to>
    <xdr:cxnSp macro="">
      <xdr:nvCxnSpPr>
        <xdr:cNvPr id="357" name="直線コネクタ 356"/>
        <xdr:cNvCxnSpPr/>
      </xdr:nvCxnSpPr>
      <xdr:spPr>
        <a:xfrm>
          <a:off x="10388600" y="8882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51</xdr:row>
      <xdr:rowOff>138595</xdr:rowOff>
    </xdr:from>
    <xdr:to>
      <xdr:col>55</xdr:col>
      <xdr:colOff>0</xdr:colOff>
      <xdr:row>52</xdr:row>
      <xdr:rowOff>119011</xdr:rowOff>
    </xdr:to>
    <xdr:cxnSp macro="">
      <xdr:nvCxnSpPr>
        <xdr:cNvPr id="358" name="直線コネクタ 357"/>
        <xdr:cNvCxnSpPr/>
      </xdr:nvCxnSpPr>
      <xdr:spPr>
        <a:xfrm flipV="1">
          <a:off x="9639300" y="8882545"/>
          <a:ext cx="838200" cy="151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64431</xdr:rowOff>
    </xdr:from>
    <xdr:ext cx="534377" cy="259045"/>
    <xdr:sp macro="" textlink="">
      <xdr:nvSpPr>
        <xdr:cNvPr id="359" name="農林水産業費平均値テキスト"/>
        <xdr:cNvSpPr txBox="1"/>
      </xdr:nvSpPr>
      <xdr:spPr>
        <a:xfrm>
          <a:off x="10528300" y="9494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86004</xdr:rowOff>
    </xdr:from>
    <xdr:to>
      <xdr:col>55</xdr:col>
      <xdr:colOff>50800</xdr:colOff>
      <xdr:row>56</xdr:row>
      <xdr:rowOff>16154</xdr:rowOff>
    </xdr:to>
    <xdr:sp macro="" textlink="">
      <xdr:nvSpPr>
        <xdr:cNvPr id="360" name="フローチャート: 判断 359"/>
        <xdr:cNvSpPr/>
      </xdr:nvSpPr>
      <xdr:spPr>
        <a:xfrm>
          <a:off x="10426700" y="9515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81445</xdr:rowOff>
    </xdr:from>
    <xdr:to>
      <xdr:col>50</xdr:col>
      <xdr:colOff>114300</xdr:colOff>
      <xdr:row>52</xdr:row>
      <xdr:rowOff>119011</xdr:rowOff>
    </xdr:to>
    <xdr:cxnSp macro="">
      <xdr:nvCxnSpPr>
        <xdr:cNvPr id="361" name="直線コネクタ 360"/>
        <xdr:cNvCxnSpPr/>
      </xdr:nvCxnSpPr>
      <xdr:spPr>
        <a:xfrm>
          <a:off x="8750300" y="8996845"/>
          <a:ext cx="889000" cy="37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47523</xdr:rowOff>
    </xdr:from>
    <xdr:to>
      <xdr:col>50</xdr:col>
      <xdr:colOff>165100</xdr:colOff>
      <xdr:row>56</xdr:row>
      <xdr:rowOff>149123</xdr:rowOff>
    </xdr:to>
    <xdr:sp macro="" textlink="">
      <xdr:nvSpPr>
        <xdr:cNvPr id="362" name="フローチャート: 判断 361"/>
        <xdr:cNvSpPr/>
      </xdr:nvSpPr>
      <xdr:spPr>
        <a:xfrm>
          <a:off x="9588500" y="9648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140250</xdr:rowOff>
    </xdr:from>
    <xdr:ext cx="534377" cy="259045"/>
    <xdr:sp macro="" textlink="">
      <xdr:nvSpPr>
        <xdr:cNvPr id="363" name="テキスト ボックス 362"/>
        <xdr:cNvSpPr txBox="1"/>
      </xdr:nvSpPr>
      <xdr:spPr>
        <a:xfrm>
          <a:off x="9372111" y="9741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52</xdr:row>
      <xdr:rowOff>81445</xdr:rowOff>
    </xdr:from>
    <xdr:to>
      <xdr:col>45</xdr:col>
      <xdr:colOff>177800</xdr:colOff>
      <xdr:row>53</xdr:row>
      <xdr:rowOff>10275</xdr:rowOff>
    </xdr:to>
    <xdr:cxnSp macro="">
      <xdr:nvCxnSpPr>
        <xdr:cNvPr id="364" name="直線コネクタ 363"/>
        <xdr:cNvCxnSpPr/>
      </xdr:nvCxnSpPr>
      <xdr:spPr>
        <a:xfrm flipV="1">
          <a:off x="7861300" y="8996845"/>
          <a:ext cx="889000" cy="100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46113</xdr:rowOff>
    </xdr:from>
    <xdr:to>
      <xdr:col>46</xdr:col>
      <xdr:colOff>38100</xdr:colOff>
      <xdr:row>56</xdr:row>
      <xdr:rowOff>147713</xdr:rowOff>
    </xdr:to>
    <xdr:sp macro="" textlink="">
      <xdr:nvSpPr>
        <xdr:cNvPr id="365" name="フローチャート: 判断 364"/>
        <xdr:cNvSpPr/>
      </xdr:nvSpPr>
      <xdr:spPr>
        <a:xfrm>
          <a:off x="8699500" y="9647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138840</xdr:rowOff>
    </xdr:from>
    <xdr:ext cx="534377" cy="259045"/>
    <xdr:sp macro="" textlink="">
      <xdr:nvSpPr>
        <xdr:cNvPr id="366" name="テキスト ボックス 365"/>
        <xdr:cNvSpPr txBox="1"/>
      </xdr:nvSpPr>
      <xdr:spPr>
        <a:xfrm>
          <a:off x="8483111" y="9740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10275</xdr:rowOff>
    </xdr:from>
    <xdr:to>
      <xdr:col>41</xdr:col>
      <xdr:colOff>50800</xdr:colOff>
      <xdr:row>53</xdr:row>
      <xdr:rowOff>19609</xdr:rowOff>
    </xdr:to>
    <xdr:cxnSp macro="">
      <xdr:nvCxnSpPr>
        <xdr:cNvPr id="367" name="直線コネクタ 366"/>
        <xdr:cNvCxnSpPr/>
      </xdr:nvCxnSpPr>
      <xdr:spPr>
        <a:xfrm flipV="1">
          <a:off x="6972300" y="9097125"/>
          <a:ext cx="889000" cy="9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82994</xdr:rowOff>
    </xdr:from>
    <xdr:to>
      <xdr:col>41</xdr:col>
      <xdr:colOff>101600</xdr:colOff>
      <xdr:row>57</xdr:row>
      <xdr:rowOff>13144</xdr:rowOff>
    </xdr:to>
    <xdr:sp macro="" textlink="">
      <xdr:nvSpPr>
        <xdr:cNvPr id="368" name="フローチャート: 判断 367"/>
        <xdr:cNvSpPr/>
      </xdr:nvSpPr>
      <xdr:spPr>
        <a:xfrm>
          <a:off x="7810500" y="968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4271</xdr:rowOff>
    </xdr:from>
    <xdr:ext cx="534377" cy="259045"/>
    <xdr:sp macro="" textlink="">
      <xdr:nvSpPr>
        <xdr:cNvPr id="369" name="テキスト ボックス 368"/>
        <xdr:cNvSpPr txBox="1"/>
      </xdr:nvSpPr>
      <xdr:spPr>
        <a:xfrm>
          <a:off x="7594111" y="9776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66154</xdr:rowOff>
    </xdr:from>
    <xdr:to>
      <xdr:col>36</xdr:col>
      <xdr:colOff>165100</xdr:colOff>
      <xdr:row>56</xdr:row>
      <xdr:rowOff>167754</xdr:rowOff>
    </xdr:to>
    <xdr:sp macro="" textlink="">
      <xdr:nvSpPr>
        <xdr:cNvPr id="370" name="フローチャート: 判断 369"/>
        <xdr:cNvSpPr/>
      </xdr:nvSpPr>
      <xdr:spPr>
        <a:xfrm>
          <a:off x="6921500" y="966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158881</xdr:rowOff>
    </xdr:from>
    <xdr:ext cx="534377" cy="259045"/>
    <xdr:sp macro="" textlink="">
      <xdr:nvSpPr>
        <xdr:cNvPr id="371" name="テキスト ボックス 370"/>
        <xdr:cNvSpPr txBox="1"/>
      </xdr:nvSpPr>
      <xdr:spPr>
        <a:xfrm>
          <a:off x="6705111" y="9760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2" name="テキスト ボックス 37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3" name="テキスト ボックス 37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4" name="テキスト ボックス 37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5" name="テキスト ボックス 37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6" name="テキスト ボックス 37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51</xdr:row>
      <xdr:rowOff>87795</xdr:rowOff>
    </xdr:from>
    <xdr:to>
      <xdr:col>55</xdr:col>
      <xdr:colOff>50800</xdr:colOff>
      <xdr:row>52</xdr:row>
      <xdr:rowOff>17945</xdr:rowOff>
    </xdr:to>
    <xdr:sp macro="" textlink="">
      <xdr:nvSpPr>
        <xdr:cNvPr id="377" name="楕円 376"/>
        <xdr:cNvSpPr/>
      </xdr:nvSpPr>
      <xdr:spPr>
        <a:xfrm>
          <a:off x="10426700" y="8831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51</xdr:row>
      <xdr:rowOff>40822</xdr:rowOff>
    </xdr:from>
    <xdr:ext cx="534377" cy="259045"/>
    <xdr:sp macro="" textlink="">
      <xdr:nvSpPr>
        <xdr:cNvPr id="378" name="農林水産業費該当値テキスト"/>
        <xdr:cNvSpPr txBox="1"/>
      </xdr:nvSpPr>
      <xdr:spPr>
        <a:xfrm>
          <a:off x="10528300" y="8784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52</xdr:row>
      <xdr:rowOff>68211</xdr:rowOff>
    </xdr:from>
    <xdr:to>
      <xdr:col>50</xdr:col>
      <xdr:colOff>165100</xdr:colOff>
      <xdr:row>52</xdr:row>
      <xdr:rowOff>169811</xdr:rowOff>
    </xdr:to>
    <xdr:sp macro="" textlink="">
      <xdr:nvSpPr>
        <xdr:cNvPr id="379" name="楕円 378"/>
        <xdr:cNvSpPr/>
      </xdr:nvSpPr>
      <xdr:spPr>
        <a:xfrm>
          <a:off x="9588500" y="8983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14888</xdr:rowOff>
    </xdr:from>
    <xdr:ext cx="534377" cy="259045"/>
    <xdr:sp macro="" textlink="">
      <xdr:nvSpPr>
        <xdr:cNvPr id="380" name="テキスト ボックス 379"/>
        <xdr:cNvSpPr txBox="1"/>
      </xdr:nvSpPr>
      <xdr:spPr>
        <a:xfrm>
          <a:off x="9372111" y="8758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30645</xdr:rowOff>
    </xdr:from>
    <xdr:to>
      <xdr:col>46</xdr:col>
      <xdr:colOff>38100</xdr:colOff>
      <xdr:row>52</xdr:row>
      <xdr:rowOff>132245</xdr:rowOff>
    </xdr:to>
    <xdr:sp macro="" textlink="">
      <xdr:nvSpPr>
        <xdr:cNvPr id="381" name="楕円 380"/>
        <xdr:cNvSpPr/>
      </xdr:nvSpPr>
      <xdr:spPr>
        <a:xfrm>
          <a:off x="8699500" y="894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50</xdr:row>
      <xdr:rowOff>148772</xdr:rowOff>
    </xdr:from>
    <xdr:ext cx="534377" cy="259045"/>
    <xdr:sp macro="" textlink="">
      <xdr:nvSpPr>
        <xdr:cNvPr id="382" name="テキスト ボックス 381"/>
        <xdr:cNvSpPr txBox="1"/>
      </xdr:nvSpPr>
      <xdr:spPr>
        <a:xfrm>
          <a:off x="8483111" y="872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52</xdr:row>
      <xdr:rowOff>130925</xdr:rowOff>
    </xdr:from>
    <xdr:to>
      <xdr:col>41</xdr:col>
      <xdr:colOff>101600</xdr:colOff>
      <xdr:row>53</xdr:row>
      <xdr:rowOff>61075</xdr:rowOff>
    </xdr:to>
    <xdr:sp macro="" textlink="">
      <xdr:nvSpPr>
        <xdr:cNvPr id="383" name="楕円 382"/>
        <xdr:cNvSpPr/>
      </xdr:nvSpPr>
      <xdr:spPr>
        <a:xfrm>
          <a:off x="7810500" y="9046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51</xdr:row>
      <xdr:rowOff>77602</xdr:rowOff>
    </xdr:from>
    <xdr:ext cx="534377" cy="259045"/>
    <xdr:sp macro="" textlink="">
      <xdr:nvSpPr>
        <xdr:cNvPr id="384" name="テキスト ボックス 383"/>
        <xdr:cNvSpPr txBox="1"/>
      </xdr:nvSpPr>
      <xdr:spPr>
        <a:xfrm>
          <a:off x="7594111" y="8821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140259</xdr:rowOff>
    </xdr:from>
    <xdr:to>
      <xdr:col>36</xdr:col>
      <xdr:colOff>165100</xdr:colOff>
      <xdr:row>53</xdr:row>
      <xdr:rowOff>70409</xdr:rowOff>
    </xdr:to>
    <xdr:sp macro="" textlink="">
      <xdr:nvSpPr>
        <xdr:cNvPr id="385" name="楕円 384"/>
        <xdr:cNvSpPr/>
      </xdr:nvSpPr>
      <xdr:spPr>
        <a:xfrm>
          <a:off x="6921500" y="9055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51</xdr:row>
      <xdr:rowOff>86936</xdr:rowOff>
    </xdr:from>
    <xdr:ext cx="534377" cy="259045"/>
    <xdr:sp macro="" textlink="">
      <xdr:nvSpPr>
        <xdr:cNvPr id="386" name="テキスト ボックス 385"/>
        <xdr:cNvSpPr txBox="1"/>
      </xdr:nvSpPr>
      <xdr:spPr>
        <a:xfrm>
          <a:off x="6705111" y="8830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5" name="テキスト ボックス 39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80</xdr:row>
      <xdr:rowOff>111777</xdr:rowOff>
    </xdr:from>
    <xdr:ext cx="248786" cy="259045"/>
    <xdr:sp macro="" textlink="">
      <xdr:nvSpPr>
        <xdr:cNvPr id="397" name="テキスト ボックス 396"/>
        <xdr:cNvSpPr txBox="1"/>
      </xdr:nvSpPr>
      <xdr:spPr>
        <a:xfrm>
          <a:off x="6355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139700</xdr:rowOff>
    </xdr:from>
    <xdr:to>
      <xdr:col>59</xdr:col>
      <xdr:colOff>50800</xdr:colOff>
      <xdr:row>78</xdr:row>
      <xdr:rowOff>139700</xdr:rowOff>
    </xdr:to>
    <xdr:cxnSp macro="">
      <xdr:nvCxnSpPr>
        <xdr:cNvPr id="398" name="直線コネクタ 397"/>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168927</xdr:rowOff>
    </xdr:from>
    <xdr:ext cx="531299" cy="259045"/>
    <xdr:sp macro="" textlink="">
      <xdr:nvSpPr>
        <xdr:cNvPr id="399" name="テキスト ボックス 398"/>
        <xdr:cNvSpPr txBox="1"/>
      </xdr:nvSpPr>
      <xdr:spPr>
        <a:xfrm>
          <a:off x="6072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400" name="直線コネクタ 399"/>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401" name="テキスト ボックス 400"/>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2" name="直線コネクタ 401"/>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403" name="テキスト ボックス 402"/>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4" name="直線コネクタ 403"/>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5" name="テキスト ボックス 404"/>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7" name="テキスト ボックス 406"/>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74</xdr:row>
      <xdr:rowOff>138146</xdr:rowOff>
    </xdr:from>
    <xdr:to>
      <xdr:col>54</xdr:col>
      <xdr:colOff>189865</xdr:colOff>
      <xdr:row>78</xdr:row>
      <xdr:rowOff>145552</xdr:rowOff>
    </xdr:to>
    <xdr:cxnSp macro="">
      <xdr:nvCxnSpPr>
        <xdr:cNvPr id="409" name="直線コネクタ 408"/>
        <xdr:cNvCxnSpPr/>
      </xdr:nvCxnSpPr>
      <xdr:spPr>
        <a:xfrm flipV="1">
          <a:off x="10475595" y="12825446"/>
          <a:ext cx="1270" cy="693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149379</xdr:rowOff>
    </xdr:from>
    <xdr:ext cx="469744" cy="259045"/>
    <xdr:sp macro="" textlink="">
      <xdr:nvSpPr>
        <xdr:cNvPr id="410" name="商工費最小値テキスト"/>
        <xdr:cNvSpPr txBox="1"/>
      </xdr:nvSpPr>
      <xdr:spPr>
        <a:xfrm>
          <a:off x="10528300" y="135224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145552</xdr:rowOff>
    </xdr:from>
    <xdr:to>
      <xdr:col>55</xdr:col>
      <xdr:colOff>88900</xdr:colOff>
      <xdr:row>78</xdr:row>
      <xdr:rowOff>145552</xdr:rowOff>
    </xdr:to>
    <xdr:cxnSp macro="">
      <xdr:nvCxnSpPr>
        <xdr:cNvPr id="411" name="直線コネクタ 410"/>
        <xdr:cNvCxnSpPr/>
      </xdr:nvCxnSpPr>
      <xdr:spPr>
        <a:xfrm>
          <a:off x="10388600" y="13518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73</xdr:row>
      <xdr:rowOff>84823</xdr:rowOff>
    </xdr:from>
    <xdr:ext cx="534377" cy="259045"/>
    <xdr:sp macro="" textlink="">
      <xdr:nvSpPr>
        <xdr:cNvPr id="412" name="商工費最大値テキスト"/>
        <xdr:cNvSpPr txBox="1"/>
      </xdr:nvSpPr>
      <xdr:spPr>
        <a:xfrm>
          <a:off x="10528300" y="12600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25,034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74</xdr:row>
      <xdr:rowOff>138146</xdr:rowOff>
    </xdr:from>
    <xdr:to>
      <xdr:col>55</xdr:col>
      <xdr:colOff>88900</xdr:colOff>
      <xdr:row>74</xdr:row>
      <xdr:rowOff>138146</xdr:rowOff>
    </xdr:to>
    <xdr:cxnSp macro="">
      <xdr:nvCxnSpPr>
        <xdr:cNvPr id="413" name="直線コネクタ 412"/>
        <xdr:cNvCxnSpPr/>
      </xdr:nvCxnSpPr>
      <xdr:spPr>
        <a:xfrm>
          <a:off x="10388600" y="12825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137688</xdr:rowOff>
    </xdr:from>
    <xdr:to>
      <xdr:col>55</xdr:col>
      <xdr:colOff>0</xdr:colOff>
      <xdr:row>75</xdr:row>
      <xdr:rowOff>49723</xdr:rowOff>
    </xdr:to>
    <xdr:cxnSp macro="">
      <xdr:nvCxnSpPr>
        <xdr:cNvPr id="414" name="直線コネクタ 413"/>
        <xdr:cNvCxnSpPr/>
      </xdr:nvCxnSpPr>
      <xdr:spPr>
        <a:xfrm>
          <a:off x="9639300" y="12310638"/>
          <a:ext cx="838200" cy="597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50091</xdr:rowOff>
    </xdr:from>
    <xdr:ext cx="534377" cy="259045"/>
    <xdr:sp macro="" textlink="">
      <xdr:nvSpPr>
        <xdr:cNvPr id="415" name="商工費平均値テキスト"/>
        <xdr:cNvSpPr txBox="1"/>
      </xdr:nvSpPr>
      <xdr:spPr>
        <a:xfrm>
          <a:off x="10528300" y="13080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71664</xdr:rowOff>
    </xdr:from>
    <xdr:to>
      <xdr:col>55</xdr:col>
      <xdr:colOff>50800</xdr:colOff>
      <xdr:row>77</xdr:row>
      <xdr:rowOff>1814</xdr:rowOff>
    </xdr:to>
    <xdr:sp macro="" textlink="">
      <xdr:nvSpPr>
        <xdr:cNvPr id="416" name="フローチャート: 判断 415"/>
        <xdr:cNvSpPr/>
      </xdr:nvSpPr>
      <xdr:spPr>
        <a:xfrm>
          <a:off x="10426700" y="1310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137688</xdr:rowOff>
    </xdr:from>
    <xdr:to>
      <xdr:col>50</xdr:col>
      <xdr:colOff>114300</xdr:colOff>
      <xdr:row>75</xdr:row>
      <xdr:rowOff>35687</xdr:rowOff>
    </xdr:to>
    <xdr:cxnSp macro="">
      <xdr:nvCxnSpPr>
        <xdr:cNvPr id="417" name="直線コネクタ 416"/>
        <xdr:cNvCxnSpPr/>
      </xdr:nvCxnSpPr>
      <xdr:spPr>
        <a:xfrm flipV="1">
          <a:off x="8750300" y="12310638"/>
          <a:ext cx="889000" cy="583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43729</xdr:rowOff>
    </xdr:from>
    <xdr:to>
      <xdr:col>50</xdr:col>
      <xdr:colOff>165100</xdr:colOff>
      <xdr:row>76</xdr:row>
      <xdr:rowOff>145329</xdr:rowOff>
    </xdr:to>
    <xdr:sp macro="" textlink="">
      <xdr:nvSpPr>
        <xdr:cNvPr id="418" name="フローチャート: 判断 417"/>
        <xdr:cNvSpPr/>
      </xdr:nvSpPr>
      <xdr:spPr>
        <a:xfrm>
          <a:off x="9588500" y="13073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136456</xdr:rowOff>
    </xdr:from>
    <xdr:ext cx="534377" cy="259045"/>
    <xdr:sp macro="" textlink="">
      <xdr:nvSpPr>
        <xdr:cNvPr id="419" name="テキスト ボックス 418"/>
        <xdr:cNvSpPr txBox="1"/>
      </xdr:nvSpPr>
      <xdr:spPr>
        <a:xfrm>
          <a:off x="9372111" y="1316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35687</xdr:rowOff>
    </xdr:from>
    <xdr:to>
      <xdr:col>45</xdr:col>
      <xdr:colOff>177800</xdr:colOff>
      <xdr:row>77</xdr:row>
      <xdr:rowOff>102850</xdr:rowOff>
    </xdr:to>
    <xdr:cxnSp macro="">
      <xdr:nvCxnSpPr>
        <xdr:cNvPr id="420" name="直線コネクタ 419"/>
        <xdr:cNvCxnSpPr/>
      </xdr:nvCxnSpPr>
      <xdr:spPr>
        <a:xfrm flipV="1">
          <a:off x="7861300" y="12894437"/>
          <a:ext cx="889000" cy="410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84099</xdr:rowOff>
    </xdr:from>
    <xdr:to>
      <xdr:col>46</xdr:col>
      <xdr:colOff>38100</xdr:colOff>
      <xdr:row>77</xdr:row>
      <xdr:rowOff>14249</xdr:rowOff>
    </xdr:to>
    <xdr:sp macro="" textlink="">
      <xdr:nvSpPr>
        <xdr:cNvPr id="421" name="フローチャート: 判断 420"/>
        <xdr:cNvSpPr/>
      </xdr:nvSpPr>
      <xdr:spPr>
        <a:xfrm>
          <a:off x="8699500" y="131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5376</xdr:rowOff>
    </xdr:from>
    <xdr:ext cx="534377" cy="259045"/>
    <xdr:sp macro="" textlink="">
      <xdr:nvSpPr>
        <xdr:cNvPr id="422" name="テキスト ボックス 421"/>
        <xdr:cNvSpPr txBox="1"/>
      </xdr:nvSpPr>
      <xdr:spPr>
        <a:xfrm>
          <a:off x="8483111" y="132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86573</xdr:rowOff>
    </xdr:from>
    <xdr:to>
      <xdr:col>41</xdr:col>
      <xdr:colOff>50800</xdr:colOff>
      <xdr:row>77</xdr:row>
      <xdr:rowOff>102850</xdr:rowOff>
    </xdr:to>
    <xdr:cxnSp macro="">
      <xdr:nvCxnSpPr>
        <xdr:cNvPr id="423" name="直線コネクタ 422"/>
        <xdr:cNvCxnSpPr/>
      </xdr:nvCxnSpPr>
      <xdr:spPr>
        <a:xfrm>
          <a:off x="6972300" y="13116773"/>
          <a:ext cx="889000" cy="187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99188</xdr:rowOff>
    </xdr:from>
    <xdr:to>
      <xdr:col>41</xdr:col>
      <xdr:colOff>101600</xdr:colOff>
      <xdr:row>79</xdr:row>
      <xdr:rowOff>29338</xdr:rowOff>
    </xdr:to>
    <xdr:sp macro="" textlink="">
      <xdr:nvSpPr>
        <xdr:cNvPr id="424" name="フローチャート: 判断 423"/>
        <xdr:cNvSpPr/>
      </xdr:nvSpPr>
      <xdr:spPr>
        <a:xfrm>
          <a:off x="7810500" y="13472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20465</xdr:rowOff>
    </xdr:from>
    <xdr:ext cx="469744" cy="259045"/>
    <xdr:sp macro="" textlink="">
      <xdr:nvSpPr>
        <xdr:cNvPr id="425" name="テキスト ボックス 424"/>
        <xdr:cNvSpPr txBox="1"/>
      </xdr:nvSpPr>
      <xdr:spPr>
        <a:xfrm>
          <a:off x="7626428" y="1356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68645</xdr:rowOff>
    </xdr:from>
    <xdr:to>
      <xdr:col>36</xdr:col>
      <xdr:colOff>165100</xdr:colOff>
      <xdr:row>78</xdr:row>
      <xdr:rowOff>170245</xdr:rowOff>
    </xdr:to>
    <xdr:sp macro="" textlink="">
      <xdr:nvSpPr>
        <xdr:cNvPr id="426" name="フローチャート: 判断 425"/>
        <xdr:cNvSpPr/>
      </xdr:nvSpPr>
      <xdr:spPr>
        <a:xfrm>
          <a:off x="6921500" y="13441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161372</xdr:rowOff>
    </xdr:from>
    <xdr:ext cx="534377" cy="259045"/>
    <xdr:sp macro="" textlink="">
      <xdr:nvSpPr>
        <xdr:cNvPr id="427" name="テキスト ボックス 426"/>
        <xdr:cNvSpPr txBox="1"/>
      </xdr:nvSpPr>
      <xdr:spPr>
        <a:xfrm>
          <a:off x="6705111" y="1353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170373</xdr:rowOff>
    </xdr:from>
    <xdr:to>
      <xdr:col>55</xdr:col>
      <xdr:colOff>50800</xdr:colOff>
      <xdr:row>75</xdr:row>
      <xdr:rowOff>100523</xdr:rowOff>
    </xdr:to>
    <xdr:sp macro="" textlink="">
      <xdr:nvSpPr>
        <xdr:cNvPr id="433" name="楕円 432"/>
        <xdr:cNvSpPr/>
      </xdr:nvSpPr>
      <xdr:spPr>
        <a:xfrm>
          <a:off x="10426700" y="1285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85300</xdr:rowOff>
    </xdr:from>
    <xdr:ext cx="534377" cy="259045"/>
    <xdr:sp macro="" textlink="">
      <xdr:nvSpPr>
        <xdr:cNvPr id="434" name="商工費該当値テキスト"/>
        <xdr:cNvSpPr txBox="1"/>
      </xdr:nvSpPr>
      <xdr:spPr>
        <a:xfrm>
          <a:off x="10528300" y="12772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86888</xdr:rowOff>
    </xdr:from>
    <xdr:to>
      <xdr:col>50</xdr:col>
      <xdr:colOff>165100</xdr:colOff>
      <xdr:row>72</xdr:row>
      <xdr:rowOff>17038</xdr:rowOff>
    </xdr:to>
    <xdr:sp macro="" textlink="">
      <xdr:nvSpPr>
        <xdr:cNvPr id="435" name="楕円 434"/>
        <xdr:cNvSpPr/>
      </xdr:nvSpPr>
      <xdr:spPr>
        <a:xfrm>
          <a:off x="9588500" y="1225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70</xdr:row>
      <xdr:rowOff>33565</xdr:rowOff>
    </xdr:from>
    <xdr:ext cx="534377" cy="259045"/>
    <xdr:sp macro="" textlink="">
      <xdr:nvSpPr>
        <xdr:cNvPr id="436" name="テキスト ボックス 435"/>
        <xdr:cNvSpPr txBox="1"/>
      </xdr:nvSpPr>
      <xdr:spPr>
        <a:xfrm>
          <a:off x="9372111" y="12035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156337</xdr:rowOff>
    </xdr:from>
    <xdr:to>
      <xdr:col>46</xdr:col>
      <xdr:colOff>38100</xdr:colOff>
      <xdr:row>75</xdr:row>
      <xdr:rowOff>86487</xdr:rowOff>
    </xdr:to>
    <xdr:sp macro="" textlink="">
      <xdr:nvSpPr>
        <xdr:cNvPr id="437" name="楕円 436"/>
        <xdr:cNvSpPr/>
      </xdr:nvSpPr>
      <xdr:spPr>
        <a:xfrm>
          <a:off x="8699500" y="12843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103014</xdr:rowOff>
    </xdr:from>
    <xdr:ext cx="534377" cy="259045"/>
    <xdr:sp macro="" textlink="">
      <xdr:nvSpPr>
        <xdr:cNvPr id="438" name="テキスト ボックス 437"/>
        <xdr:cNvSpPr txBox="1"/>
      </xdr:nvSpPr>
      <xdr:spPr>
        <a:xfrm>
          <a:off x="8483111" y="126188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52050</xdr:rowOff>
    </xdr:from>
    <xdr:to>
      <xdr:col>41</xdr:col>
      <xdr:colOff>101600</xdr:colOff>
      <xdr:row>77</xdr:row>
      <xdr:rowOff>153650</xdr:rowOff>
    </xdr:to>
    <xdr:sp macro="" textlink="">
      <xdr:nvSpPr>
        <xdr:cNvPr id="439" name="楕円 438"/>
        <xdr:cNvSpPr/>
      </xdr:nvSpPr>
      <xdr:spPr>
        <a:xfrm>
          <a:off x="7810500" y="1325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170177</xdr:rowOff>
    </xdr:from>
    <xdr:ext cx="534377" cy="259045"/>
    <xdr:sp macro="" textlink="">
      <xdr:nvSpPr>
        <xdr:cNvPr id="440" name="テキスト ボックス 439"/>
        <xdr:cNvSpPr txBox="1"/>
      </xdr:nvSpPr>
      <xdr:spPr>
        <a:xfrm>
          <a:off x="7594111" y="13028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35773</xdr:rowOff>
    </xdr:from>
    <xdr:to>
      <xdr:col>36</xdr:col>
      <xdr:colOff>165100</xdr:colOff>
      <xdr:row>76</xdr:row>
      <xdr:rowOff>137373</xdr:rowOff>
    </xdr:to>
    <xdr:sp macro="" textlink="">
      <xdr:nvSpPr>
        <xdr:cNvPr id="441" name="楕円 440"/>
        <xdr:cNvSpPr/>
      </xdr:nvSpPr>
      <xdr:spPr>
        <a:xfrm>
          <a:off x="6921500" y="13065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153900</xdr:rowOff>
    </xdr:from>
    <xdr:ext cx="534377" cy="259045"/>
    <xdr:sp macro="" textlink="">
      <xdr:nvSpPr>
        <xdr:cNvPr id="442" name="テキスト ボックス 441"/>
        <xdr:cNvSpPr txBox="1"/>
      </xdr:nvSpPr>
      <xdr:spPr>
        <a:xfrm>
          <a:off x="6705111" y="12841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53" name="テキスト ボックス 452"/>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54" name="直線コネクタ 453"/>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55" name="テキスト ボックス 454"/>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6" name="直線コネクタ 455"/>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7" name="テキスト ボックス 456"/>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8" name="直線コネクタ 457"/>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9" name="テキスト ボックス 458"/>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0" name="直線コネクタ 459"/>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1" name="テキスト ボックス 460"/>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2" name="直線コネクタ 461"/>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3" name="テキスト ボックス 462"/>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4" name="直線コネクタ 463"/>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87</xdr:row>
      <xdr:rowOff>54627</xdr:rowOff>
    </xdr:from>
    <xdr:ext cx="531299" cy="259045"/>
    <xdr:sp macro="" textlink="">
      <xdr:nvSpPr>
        <xdr:cNvPr id="465" name="テキスト ボックス 464"/>
        <xdr:cNvSpPr txBox="1"/>
      </xdr:nvSpPr>
      <xdr:spPr>
        <a:xfrm>
          <a:off x="6072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6"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153569</xdr:rowOff>
    </xdr:from>
    <xdr:to>
      <xdr:col>54</xdr:col>
      <xdr:colOff>189865</xdr:colOff>
      <xdr:row>98</xdr:row>
      <xdr:rowOff>23609</xdr:rowOff>
    </xdr:to>
    <xdr:cxnSp macro="">
      <xdr:nvCxnSpPr>
        <xdr:cNvPr id="467" name="直線コネクタ 466"/>
        <xdr:cNvCxnSpPr/>
      </xdr:nvCxnSpPr>
      <xdr:spPr>
        <a:xfrm flipV="1">
          <a:off x="10475595" y="15926969"/>
          <a:ext cx="1270" cy="8987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27436</xdr:rowOff>
    </xdr:from>
    <xdr:ext cx="534377" cy="259045"/>
    <xdr:sp macro="" textlink="">
      <xdr:nvSpPr>
        <xdr:cNvPr id="468" name="土木費最小値テキスト"/>
        <xdr:cNvSpPr txBox="1"/>
      </xdr:nvSpPr>
      <xdr:spPr>
        <a:xfrm>
          <a:off x="10528300" y="1682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23609</xdr:rowOff>
    </xdr:from>
    <xdr:to>
      <xdr:col>55</xdr:col>
      <xdr:colOff>88900</xdr:colOff>
      <xdr:row>98</xdr:row>
      <xdr:rowOff>23609</xdr:rowOff>
    </xdr:to>
    <xdr:cxnSp macro="">
      <xdr:nvCxnSpPr>
        <xdr:cNvPr id="469" name="直線コネクタ 468"/>
        <xdr:cNvCxnSpPr/>
      </xdr:nvCxnSpPr>
      <xdr:spPr>
        <a:xfrm>
          <a:off x="10388600" y="16825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100246</xdr:rowOff>
    </xdr:from>
    <xdr:ext cx="534377" cy="259045"/>
    <xdr:sp macro="" textlink="">
      <xdr:nvSpPr>
        <xdr:cNvPr id="470" name="土木費最大値テキスト"/>
        <xdr:cNvSpPr txBox="1"/>
      </xdr:nvSpPr>
      <xdr:spPr>
        <a:xfrm>
          <a:off x="10528300" y="15702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48,636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153569</xdr:rowOff>
    </xdr:from>
    <xdr:to>
      <xdr:col>55</xdr:col>
      <xdr:colOff>88900</xdr:colOff>
      <xdr:row>92</xdr:row>
      <xdr:rowOff>153569</xdr:rowOff>
    </xdr:to>
    <xdr:cxnSp macro="">
      <xdr:nvCxnSpPr>
        <xdr:cNvPr id="471" name="直線コネクタ 470"/>
        <xdr:cNvCxnSpPr/>
      </xdr:nvCxnSpPr>
      <xdr:spPr>
        <a:xfrm>
          <a:off x="10388600" y="159269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92</xdr:row>
      <xdr:rowOff>121069</xdr:rowOff>
    </xdr:from>
    <xdr:to>
      <xdr:col>55</xdr:col>
      <xdr:colOff>0</xdr:colOff>
      <xdr:row>93</xdr:row>
      <xdr:rowOff>16827</xdr:rowOff>
    </xdr:to>
    <xdr:cxnSp macro="">
      <xdr:nvCxnSpPr>
        <xdr:cNvPr id="472" name="直線コネクタ 471"/>
        <xdr:cNvCxnSpPr/>
      </xdr:nvCxnSpPr>
      <xdr:spPr>
        <a:xfrm>
          <a:off x="9639300" y="15894469"/>
          <a:ext cx="838200" cy="67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135907</xdr:rowOff>
    </xdr:from>
    <xdr:ext cx="534377" cy="259045"/>
    <xdr:sp macro="" textlink="">
      <xdr:nvSpPr>
        <xdr:cNvPr id="473" name="土木費平均値テキスト"/>
        <xdr:cNvSpPr txBox="1"/>
      </xdr:nvSpPr>
      <xdr:spPr>
        <a:xfrm>
          <a:off x="10528300" y="162522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157480</xdr:rowOff>
    </xdr:from>
    <xdr:to>
      <xdr:col>55</xdr:col>
      <xdr:colOff>50800</xdr:colOff>
      <xdr:row>95</xdr:row>
      <xdr:rowOff>87630</xdr:rowOff>
    </xdr:to>
    <xdr:sp macro="" textlink="">
      <xdr:nvSpPr>
        <xdr:cNvPr id="474" name="フローチャート: 判断 473"/>
        <xdr:cNvSpPr/>
      </xdr:nvSpPr>
      <xdr:spPr>
        <a:xfrm>
          <a:off x="10426700" y="1627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91</xdr:row>
      <xdr:rowOff>156617</xdr:rowOff>
    </xdr:from>
    <xdr:to>
      <xdr:col>50</xdr:col>
      <xdr:colOff>114300</xdr:colOff>
      <xdr:row>92</xdr:row>
      <xdr:rowOff>121069</xdr:rowOff>
    </xdr:to>
    <xdr:cxnSp macro="">
      <xdr:nvCxnSpPr>
        <xdr:cNvPr id="475" name="直線コネクタ 474"/>
        <xdr:cNvCxnSpPr/>
      </xdr:nvCxnSpPr>
      <xdr:spPr>
        <a:xfrm>
          <a:off x="8750300" y="15758567"/>
          <a:ext cx="889000" cy="1359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133744</xdr:rowOff>
    </xdr:from>
    <xdr:to>
      <xdr:col>50</xdr:col>
      <xdr:colOff>165100</xdr:colOff>
      <xdr:row>95</xdr:row>
      <xdr:rowOff>63894</xdr:rowOff>
    </xdr:to>
    <xdr:sp macro="" textlink="">
      <xdr:nvSpPr>
        <xdr:cNvPr id="476" name="フローチャート: 判断 475"/>
        <xdr:cNvSpPr/>
      </xdr:nvSpPr>
      <xdr:spPr>
        <a:xfrm>
          <a:off x="9588500" y="16250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55021</xdr:rowOff>
    </xdr:from>
    <xdr:ext cx="534377" cy="259045"/>
    <xdr:sp macro="" textlink="">
      <xdr:nvSpPr>
        <xdr:cNvPr id="477" name="テキスト ボックス 476"/>
        <xdr:cNvSpPr txBox="1"/>
      </xdr:nvSpPr>
      <xdr:spPr>
        <a:xfrm>
          <a:off x="9372111" y="163427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91</xdr:row>
      <xdr:rowOff>156617</xdr:rowOff>
    </xdr:from>
    <xdr:to>
      <xdr:col>45</xdr:col>
      <xdr:colOff>177800</xdr:colOff>
      <xdr:row>93</xdr:row>
      <xdr:rowOff>110134</xdr:rowOff>
    </xdr:to>
    <xdr:cxnSp macro="">
      <xdr:nvCxnSpPr>
        <xdr:cNvPr id="478" name="直線コネクタ 477"/>
        <xdr:cNvCxnSpPr/>
      </xdr:nvCxnSpPr>
      <xdr:spPr>
        <a:xfrm flipV="1">
          <a:off x="7861300" y="15758567"/>
          <a:ext cx="889000" cy="296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119495</xdr:rowOff>
    </xdr:from>
    <xdr:to>
      <xdr:col>46</xdr:col>
      <xdr:colOff>38100</xdr:colOff>
      <xdr:row>94</xdr:row>
      <xdr:rowOff>49645</xdr:rowOff>
    </xdr:to>
    <xdr:sp macro="" textlink="">
      <xdr:nvSpPr>
        <xdr:cNvPr id="479" name="フローチャート: 判断 478"/>
        <xdr:cNvSpPr/>
      </xdr:nvSpPr>
      <xdr:spPr>
        <a:xfrm>
          <a:off x="8699500" y="16064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40772</xdr:rowOff>
    </xdr:from>
    <xdr:ext cx="534377" cy="259045"/>
    <xdr:sp macro="" textlink="">
      <xdr:nvSpPr>
        <xdr:cNvPr id="480" name="テキスト ボックス 479"/>
        <xdr:cNvSpPr txBox="1"/>
      </xdr:nvSpPr>
      <xdr:spPr>
        <a:xfrm>
          <a:off x="8483111" y="16157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3035</xdr:rowOff>
    </xdr:from>
    <xdr:to>
      <xdr:col>41</xdr:col>
      <xdr:colOff>50800</xdr:colOff>
      <xdr:row>93</xdr:row>
      <xdr:rowOff>110134</xdr:rowOff>
    </xdr:to>
    <xdr:cxnSp macro="">
      <xdr:nvCxnSpPr>
        <xdr:cNvPr id="481" name="直線コネクタ 480"/>
        <xdr:cNvCxnSpPr/>
      </xdr:nvCxnSpPr>
      <xdr:spPr>
        <a:xfrm>
          <a:off x="6972300" y="15776435"/>
          <a:ext cx="889000" cy="278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93</xdr:row>
      <xdr:rowOff>169063</xdr:rowOff>
    </xdr:from>
    <xdr:to>
      <xdr:col>41</xdr:col>
      <xdr:colOff>101600</xdr:colOff>
      <xdr:row>94</xdr:row>
      <xdr:rowOff>99213</xdr:rowOff>
    </xdr:to>
    <xdr:sp macro="" textlink="">
      <xdr:nvSpPr>
        <xdr:cNvPr id="482" name="フローチャート: 判断 481"/>
        <xdr:cNvSpPr/>
      </xdr:nvSpPr>
      <xdr:spPr>
        <a:xfrm>
          <a:off x="7810500" y="1611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90340</xdr:rowOff>
    </xdr:from>
    <xdr:ext cx="534377" cy="259045"/>
    <xdr:sp macro="" textlink="">
      <xdr:nvSpPr>
        <xdr:cNvPr id="483" name="テキスト ボックス 482"/>
        <xdr:cNvSpPr txBox="1"/>
      </xdr:nvSpPr>
      <xdr:spPr>
        <a:xfrm>
          <a:off x="7594111" y="1620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81814</xdr:rowOff>
    </xdr:from>
    <xdr:to>
      <xdr:col>36</xdr:col>
      <xdr:colOff>165100</xdr:colOff>
      <xdr:row>93</xdr:row>
      <xdr:rowOff>11964</xdr:rowOff>
    </xdr:to>
    <xdr:sp macro="" textlink="">
      <xdr:nvSpPr>
        <xdr:cNvPr id="484" name="フローチャート: 判断 483"/>
        <xdr:cNvSpPr/>
      </xdr:nvSpPr>
      <xdr:spPr>
        <a:xfrm>
          <a:off x="6921500" y="1585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3091</xdr:rowOff>
    </xdr:from>
    <xdr:ext cx="534377" cy="259045"/>
    <xdr:sp macro="" textlink="">
      <xdr:nvSpPr>
        <xdr:cNvPr id="485" name="テキスト ボックス 484"/>
        <xdr:cNvSpPr txBox="1"/>
      </xdr:nvSpPr>
      <xdr:spPr>
        <a:xfrm>
          <a:off x="6705111" y="15947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6" name="テキスト ボックス 485"/>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7" name="テキスト ボックス 486"/>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8" name="テキスト ボックス 487"/>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9" name="テキスト ボックス 488"/>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0" name="テキスト ボックス 489"/>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92</xdr:row>
      <xdr:rowOff>137477</xdr:rowOff>
    </xdr:from>
    <xdr:to>
      <xdr:col>55</xdr:col>
      <xdr:colOff>50800</xdr:colOff>
      <xdr:row>93</xdr:row>
      <xdr:rowOff>67627</xdr:rowOff>
    </xdr:to>
    <xdr:sp macro="" textlink="">
      <xdr:nvSpPr>
        <xdr:cNvPr id="491" name="楕円 490"/>
        <xdr:cNvSpPr/>
      </xdr:nvSpPr>
      <xdr:spPr>
        <a:xfrm>
          <a:off x="10426700" y="15910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92</xdr:row>
      <xdr:rowOff>55795</xdr:rowOff>
    </xdr:from>
    <xdr:ext cx="534377" cy="259045"/>
    <xdr:sp macro="" textlink="">
      <xdr:nvSpPr>
        <xdr:cNvPr id="492" name="土木費該当値テキスト"/>
        <xdr:cNvSpPr txBox="1"/>
      </xdr:nvSpPr>
      <xdr:spPr>
        <a:xfrm>
          <a:off x="10528300" y="15829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70269</xdr:rowOff>
    </xdr:from>
    <xdr:to>
      <xdr:col>50</xdr:col>
      <xdr:colOff>165100</xdr:colOff>
      <xdr:row>93</xdr:row>
      <xdr:rowOff>419</xdr:rowOff>
    </xdr:to>
    <xdr:sp macro="" textlink="">
      <xdr:nvSpPr>
        <xdr:cNvPr id="493" name="楕円 492"/>
        <xdr:cNvSpPr/>
      </xdr:nvSpPr>
      <xdr:spPr>
        <a:xfrm>
          <a:off x="9588500" y="15843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16946</xdr:rowOff>
    </xdr:from>
    <xdr:ext cx="534377" cy="259045"/>
    <xdr:sp macro="" textlink="">
      <xdr:nvSpPr>
        <xdr:cNvPr id="494" name="テキスト ボックス 493"/>
        <xdr:cNvSpPr txBox="1"/>
      </xdr:nvSpPr>
      <xdr:spPr>
        <a:xfrm>
          <a:off x="9372111" y="1561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91</xdr:row>
      <xdr:rowOff>105817</xdr:rowOff>
    </xdr:from>
    <xdr:to>
      <xdr:col>46</xdr:col>
      <xdr:colOff>38100</xdr:colOff>
      <xdr:row>92</xdr:row>
      <xdr:rowOff>35967</xdr:rowOff>
    </xdr:to>
    <xdr:sp macro="" textlink="">
      <xdr:nvSpPr>
        <xdr:cNvPr id="495" name="楕円 494"/>
        <xdr:cNvSpPr/>
      </xdr:nvSpPr>
      <xdr:spPr>
        <a:xfrm>
          <a:off x="8699500" y="15707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90</xdr:row>
      <xdr:rowOff>52494</xdr:rowOff>
    </xdr:from>
    <xdr:ext cx="534377" cy="259045"/>
    <xdr:sp macro="" textlink="">
      <xdr:nvSpPr>
        <xdr:cNvPr id="496" name="テキスト ボックス 495"/>
        <xdr:cNvSpPr txBox="1"/>
      </xdr:nvSpPr>
      <xdr:spPr>
        <a:xfrm>
          <a:off x="8483111" y="154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93</xdr:row>
      <xdr:rowOff>59334</xdr:rowOff>
    </xdr:from>
    <xdr:to>
      <xdr:col>41</xdr:col>
      <xdr:colOff>101600</xdr:colOff>
      <xdr:row>93</xdr:row>
      <xdr:rowOff>160934</xdr:rowOff>
    </xdr:to>
    <xdr:sp macro="" textlink="">
      <xdr:nvSpPr>
        <xdr:cNvPr id="497" name="楕円 496"/>
        <xdr:cNvSpPr/>
      </xdr:nvSpPr>
      <xdr:spPr>
        <a:xfrm>
          <a:off x="7810500" y="16004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6011</xdr:rowOff>
    </xdr:from>
    <xdr:ext cx="534377" cy="259045"/>
    <xdr:sp macro="" textlink="">
      <xdr:nvSpPr>
        <xdr:cNvPr id="498" name="テキスト ボックス 497"/>
        <xdr:cNvSpPr txBox="1"/>
      </xdr:nvSpPr>
      <xdr:spPr>
        <a:xfrm>
          <a:off x="7594111" y="15779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123685</xdr:rowOff>
    </xdr:from>
    <xdr:to>
      <xdr:col>36</xdr:col>
      <xdr:colOff>165100</xdr:colOff>
      <xdr:row>92</xdr:row>
      <xdr:rowOff>53835</xdr:rowOff>
    </xdr:to>
    <xdr:sp macro="" textlink="">
      <xdr:nvSpPr>
        <xdr:cNvPr id="499" name="楕円 498"/>
        <xdr:cNvSpPr/>
      </xdr:nvSpPr>
      <xdr:spPr>
        <a:xfrm>
          <a:off x="6921500" y="15725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90</xdr:row>
      <xdr:rowOff>70362</xdr:rowOff>
    </xdr:from>
    <xdr:ext cx="534377" cy="259045"/>
    <xdr:sp macro="" textlink="">
      <xdr:nvSpPr>
        <xdr:cNvPr id="500" name="テキスト ボックス 499"/>
        <xdr:cNvSpPr txBox="1"/>
      </xdr:nvSpPr>
      <xdr:spPr>
        <a:xfrm>
          <a:off x="6705111" y="15500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1" name="正方形/長方形 50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2" name="正方形/長方形 501"/>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3" name="正方形/長方形 502"/>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4" name="正方形/長方形 503"/>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5" name="正方形/長方形 504"/>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6" name="正方形/長方形 505"/>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7" name="正方形/長方形 506"/>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8" name="正方形/長方形 507"/>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9" name="テキスト ボックス 508"/>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0" name="直線コネクタ 509"/>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511" name="テキスト ボックス 510"/>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12" name="直線コネクタ 51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13" name="テキスト ボックス 512"/>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4" name="直線コネクタ 51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5" name="テキスト ボックス 51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6" name="直線コネクタ 51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7" name="テキスト ボックス 51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8" name="直線コネクタ 51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9" name="テキスト ボックス 51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20" name="直線コネクタ 51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21" name="テキスト ボックス 52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2" name="直線コネクタ 52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3" name="テキスト ボックス 52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75946</xdr:rowOff>
    </xdr:from>
    <xdr:to>
      <xdr:col>85</xdr:col>
      <xdr:colOff>126364</xdr:colOff>
      <xdr:row>39</xdr:row>
      <xdr:rowOff>43307</xdr:rowOff>
    </xdr:to>
    <xdr:cxnSp macro="">
      <xdr:nvCxnSpPr>
        <xdr:cNvPr id="525" name="直線コネクタ 524"/>
        <xdr:cNvCxnSpPr/>
      </xdr:nvCxnSpPr>
      <xdr:spPr>
        <a:xfrm flipV="1">
          <a:off x="16317595" y="5905246"/>
          <a:ext cx="1269" cy="824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47134</xdr:rowOff>
    </xdr:from>
    <xdr:ext cx="534377" cy="259045"/>
    <xdr:sp macro="" textlink="">
      <xdr:nvSpPr>
        <xdr:cNvPr id="526" name="消防費最小値テキスト"/>
        <xdr:cNvSpPr txBox="1"/>
      </xdr:nvSpPr>
      <xdr:spPr>
        <a:xfrm>
          <a:off x="16370300" y="673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43307</xdr:rowOff>
    </xdr:from>
    <xdr:to>
      <xdr:col>86</xdr:col>
      <xdr:colOff>25400</xdr:colOff>
      <xdr:row>39</xdr:row>
      <xdr:rowOff>43307</xdr:rowOff>
    </xdr:to>
    <xdr:cxnSp macro="">
      <xdr:nvCxnSpPr>
        <xdr:cNvPr id="527" name="直線コネクタ 526"/>
        <xdr:cNvCxnSpPr/>
      </xdr:nvCxnSpPr>
      <xdr:spPr>
        <a:xfrm>
          <a:off x="16230600" y="6729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22623</xdr:rowOff>
    </xdr:from>
    <xdr:ext cx="534377" cy="259045"/>
    <xdr:sp macro="" textlink="">
      <xdr:nvSpPr>
        <xdr:cNvPr id="528" name="消防費最大値テキスト"/>
        <xdr:cNvSpPr txBox="1"/>
      </xdr:nvSpPr>
      <xdr:spPr>
        <a:xfrm>
          <a:off x="16370300" y="568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21,502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34</xdr:row>
      <xdr:rowOff>75946</xdr:rowOff>
    </xdr:from>
    <xdr:to>
      <xdr:col>86</xdr:col>
      <xdr:colOff>25400</xdr:colOff>
      <xdr:row>34</xdr:row>
      <xdr:rowOff>75946</xdr:rowOff>
    </xdr:to>
    <xdr:cxnSp macro="">
      <xdr:nvCxnSpPr>
        <xdr:cNvPr id="529" name="直線コネクタ 528"/>
        <xdr:cNvCxnSpPr/>
      </xdr:nvCxnSpPr>
      <xdr:spPr>
        <a:xfrm>
          <a:off x="16230600" y="5905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89662</xdr:rowOff>
    </xdr:from>
    <xdr:to>
      <xdr:col>85</xdr:col>
      <xdr:colOff>127000</xdr:colOff>
      <xdr:row>35</xdr:row>
      <xdr:rowOff>145669</xdr:rowOff>
    </xdr:to>
    <xdr:cxnSp macro="">
      <xdr:nvCxnSpPr>
        <xdr:cNvPr id="530" name="直線コネクタ 529"/>
        <xdr:cNvCxnSpPr/>
      </xdr:nvCxnSpPr>
      <xdr:spPr>
        <a:xfrm>
          <a:off x="15481300" y="5918962"/>
          <a:ext cx="838200" cy="22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76344</xdr:rowOff>
    </xdr:from>
    <xdr:ext cx="534377" cy="259045"/>
    <xdr:sp macro="" textlink="">
      <xdr:nvSpPr>
        <xdr:cNvPr id="531" name="消防費平均値テキスト"/>
        <xdr:cNvSpPr txBox="1"/>
      </xdr:nvSpPr>
      <xdr:spPr>
        <a:xfrm>
          <a:off x="16370300" y="6248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97917</xdr:rowOff>
    </xdr:from>
    <xdr:to>
      <xdr:col>85</xdr:col>
      <xdr:colOff>177800</xdr:colOff>
      <xdr:row>37</xdr:row>
      <xdr:rowOff>28067</xdr:rowOff>
    </xdr:to>
    <xdr:sp macro="" textlink="">
      <xdr:nvSpPr>
        <xdr:cNvPr id="532" name="フローチャート: 判断 531"/>
        <xdr:cNvSpPr/>
      </xdr:nvSpPr>
      <xdr:spPr>
        <a:xfrm>
          <a:off x="16268700" y="6270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104648</xdr:rowOff>
    </xdr:from>
    <xdr:to>
      <xdr:col>81</xdr:col>
      <xdr:colOff>50800</xdr:colOff>
      <xdr:row>34</xdr:row>
      <xdr:rowOff>89662</xdr:rowOff>
    </xdr:to>
    <xdr:cxnSp macro="">
      <xdr:nvCxnSpPr>
        <xdr:cNvPr id="533" name="直線コネクタ 532"/>
        <xdr:cNvCxnSpPr/>
      </xdr:nvCxnSpPr>
      <xdr:spPr>
        <a:xfrm>
          <a:off x="14592300" y="5419598"/>
          <a:ext cx="889000" cy="499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7239</xdr:rowOff>
    </xdr:from>
    <xdr:to>
      <xdr:col>81</xdr:col>
      <xdr:colOff>101600</xdr:colOff>
      <xdr:row>36</xdr:row>
      <xdr:rowOff>108839</xdr:rowOff>
    </xdr:to>
    <xdr:sp macro="" textlink="">
      <xdr:nvSpPr>
        <xdr:cNvPr id="534" name="フローチャート: 判断 533"/>
        <xdr:cNvSpPr/>
      </xdr:nvSpPr>
      <xdr:spPr>
        <a:xfrm>
          <a:off x="15430500" y="6179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99966</xdr:rowOff>
    </xdr:from>
    <xdr:ext cx="534377" cy="259045"/>
    <xdr:sp macro="" textlink="">
      <xdr:nvSpPr>
        <xdr:cNvPr id="535" name="テキスト ボックス 534"/>
        <xdr:cNvSpPr txBox="1"/>
      </xdr:nvSpPr>
      <xdr:spPr>
        <a:xfrm>
          <a:off x="15214111" y="627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31</xdr:row>
      <xdr:rowOff>104648</xdr:rowOff>
    </xdr:from>
    <xdr:to>
      <xdr:col>76</xdr:col>
      <xdr:colOff>114300</xdr:colOff>
      <xdr:row>35</xdr:row>
      <xdr:rowOff>56896</xdr:rowOff>
    </xdr:to>
    <xdr:cxnSp macro="">
      <xdr:nvCxnSpPr>
        <xdr:cNvPr id="536" name="直線コネクタ 535"/>
        <xdr:cNvCxnSpPr/>
      </xdr:nvCxnSpPr>
      <xdr:spPr>
        <a:xfrm flipV="1">
          <a:off x="13703300" y="5419598"/>
          <a:ext cx="889000" cy="638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32</xdr:row>
      <xdr:rowOff>106680</xdr:rowOff>
    </xdr:from>
    <xdr:to>
      <xdr:col>76</xdr:col>
      <xdr:colOff>165100</xdr:colOff>
      <xdr:row>33</xdr:row>
      <xdr:rowOff>36830</xdr:rowOff>
    </xdr:to>
    <xdr:sp macro="" textlink="">
      <xdr:nvSpPr>
        <xdr:cNvPr id="537" name="フローチャート: 判断 536"/>
        <xdr:cNvSpPr/>
      </xdr:nvSpPr>
      <xdr:spPr>
        <a:xfrm>
          <a:off x="14541500" y="55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27957</xdr:rowOff>
    </xdr:from>
    <xdr:ext cx="534377" cy="259045"/>
    <xdr:sp macro="" textlink="">
      <xdr:nvSpPr>
        <xdr:cNvPr id="538" name="テキスト ボックス 537"/>
        <xdr:cNvSpPr txBox="1"/>
      </xdr:nvSpPr>
      <xdr:spPr>
        <a:xfrm>
          <a:off x="14325111" y="5685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83820</xdr:rowOff>
    </xdr:from>
    <xdr:to>
      <xdr:col>71</xdr:col>
      <xdr:colOff>177800</xdr:colOff>
      <xdr:row>35</xdr:row>
      <xdr:rowOff>56896</xdr:rowOff>
    </xdr:to>
    <xdr:cxnSp macro="">
      <xdr:nvCxnSpPr>
        <xdr:cNvPr id="539" name="直線コネクタ 538"/>
        <xdr:cNvCxnSpPr/>
      </xdr:nvCxnSpPr>
      <xdr:spPr>
        <a:xfrm>
          <a:off x="12814300" y="5741670"/>
          <a:ext cx="889000" cy="315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154940</xdr:rowOff>
    </xdr:from>
    <xdr:to>
      <xdr:col>72</xdr:col>
      <xdr:colOff>38100</xdr:colOff>
      <xdr:row>35</xdr:row>
      <xdr:rowOff>85090</xdr:rowOff>
    </xdr:to>
    <xdr:sp macro="" textlink="">
      <xdr:nvSpPr>
        <xdr:cNvPr id="540" name="フローチャート: 判断 539"/>
        <xdr:cNvSpPr/>
      </xdr:nvSpPr>
      <xdr:spPr>
        <a:xfrm>
          <a:off x="13652500" y="598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101617</xdr:rowOff>
    </xdr:from>
    <xdr:ext cx="534377" cy="259045"/>
    <xdr:sp macro="" textlink="">
      <xdr:nvSpPr>
        <xdr:cNvPr id="541" name="テキスト ボックス 540"/>
        <xdr:cNvSpPr txBox="1"/>
      </xdr:nvSpPr>
      <xdr:spPr>
        <a:xfrm>
          <a:off x="13436111" y="575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34</xdr:row>
      <xdr:rowOff>130810</xdr:rowOff>
    </xdr:from>
    <xdr:to>
      <xdr:col>67</xdr:col>
      <xdr:colOff>101600</xdr:colOff>
      <xdr:row>35</xdr:row>
      <xdr:rowOff>60960</xdr:rowOff>
    </xdr:to>
    <xdr:sp macro="" textlink="">
      <xdr:nvSpPr>
        <xdr:cNvPr id="542" name="フローチャート: 判断 541"/>
        <xdr:cNvSpPr/>
      </xdr:nvSpPr>
      <xdr:spPr>
        <a:xfrm>
          <a:off x="12763500" y="5960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52087</xdr:rowOff>
    </xdr:from>
    <xdr:ext cx="534377" cy="259045"/>
    <xdr:sp macro="" textlink="">
      <xdr:nvSpPr>
        <xdr:cNvPr id="543" name="テキスト ボックス 542"/>
        <xdr:cNvSpPr txBox="1"/>
      </xdr:nvSpPr>
      <xdr:spPr>
        <a:xfrm>
          <a:off x="12547111" y="6052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4" name="テキスト ボックス 54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5" name="テキスト ボックス 54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6" name="テキスト ボックス 54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7" name="テキスト ボックス 54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8" name="テキスト ボックス 54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94869</xdr:rowOff>
    </xdr:from>
    <xdr:to>
      <xdr:col>85</xdr:col>
      <xdr:colOff>177800</xdr:colOff>
      <xdr:row>36</xdr:row>
      <xdr:rowOff>25019</xdr:rowOff>
    </xdr:to>
    <xdr:sp macro="" textlink="">
      <xdr:nvSpPr>
        <xdr:cNvPr id="549" name="楕円 548"/>
        <xdr:cNvSpPr/>
      </xdr:nvSpPr>
      <xdr:spPr>
        <a:xfrm>
          <a:off x="16268700" y="6095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117746</xdr:rowOff>
    </xdr:from>
    <xdr:ext cx="534377" cy="259045"/>
    <xdr:sp macro="" textlink="">
      <xdr:nvSpPr>
        <xdr:cNvPr id="550" name="消防費該当値テキスト"/>
        <xdr:cNvSpPr txBox="1"/>
      </xdr:nvSpPr>
      <xdr:spPr>
        <a:xfrm>
          <a:off x="16370300" y="5947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38862</xdr:rowOff>
    </xdr:from>
    <xdr:to>
      <xdr:col>81</xdr:col>
      <xdr:colOff>101600</xdr:colOff>
      <xdr:row>34</xdr:row>
      <xdr:rowOff>140462</xdr:rowOff>
    </xdr:to>
    <xdr:sp macro="" textlink="">
      <xdr:nvSpPr>
        <xdr:cNvPr id="551" name="楕円 550"/>
        <xdr:cNvSpPr/>
      </xdr:nvSpPr>
      <xdr:spPr>
        <a:xfrm>
          <a:off x="15430500" y="586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156989</xdr:rowOff>
    </xdr:from>
    <xdr:ext cx="534377" cy="259045"/>
    <xdr:sp macro="" textlink="">
      <xdr:nvSpPr>
        <xdr:cNvPr id="552" name="テキスト ボックス 551"/>
        <xdr:cNvSpPr txBox="1"/>
      </xdr:nvSpPr>
      <xdr:spPr>
        <a:xfrm>
          <a:off x="15214111" y="5643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31</xdr:row>
      <xdr:rowOff>53848</xdr:rowOff>
    </xdr:from>
    <xdr:to>
      <xdr:col>76</xdr:col>
      <xdr:colOff>165100</xdr:colOff>
      <xdr:row>31</xdr:row>
      <xdr:rowOff>155448</xdr:rowOff>
    </xdr:to>
    <xdr:sp macro="" textlink="">
      <xdr:nvSpPr>
        <xdr:cNvPr id="553" name="楕円 552"/>
        <xdr:cNvSpPr/>
      </xdr:nvSpPr>
      <xdr:spPr>
        <a:xfrm>
          <a:off x="14541500" y="5368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30</xdr:row>
      <xdr:rowOff>525</xdr:rowOff>
    </xdr:from>
    <xdr:ext cx="534377" cy="259045"/>
    <xdr:sp macro="" textlink="">
      <xdr:nvSpPr>
        <xdr:cNvPr id="554" name="テキスト ボックス 553"/>
        <xdr:cNvSpPr txBox="1"/>
      </xdr:nvSpPr>
      <xdr:spPr>
        <a:xfrm>
          <a:off x="14325111" y="5144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6096</xdr:rowOff>
    </xdr:from>
    <xdr:to>
      <xdr:col>72</xdr:col>
      <xdr:colOff>38100</xdr:colOff>
      <xdr:row>35</xdr:row>
      <xdr:rowOff>107696</xdr:rowOff>
    </xdr:to>
    <xdr:sp macro="" textlink="">
      <xdr:nvSpPr>
        <xdr:cNvPr id="555" name="楕円 554"/>
        <xdr:cNvSpPr/>
      </xdr:nvSpPr>
      <xdr:spPr>
        <a:xfrm>
          <a:off x="13652500" y="60068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98823</xdr:rowOff>
    </xdr:from>
    <xdr:ext cx="534377" cy="259045"/>
    <xdr:sp macro="" textlink="">
      <xdr:nvSpPr>
        <xdr:cNvPr id="556" name="テキスト ボックス 555"/>
        <xdr:cNvSpPr txBox="1"/>
      </xdr:nvSpPr>
      <xdr:spPr>
        <a:xfrm>
          <a:off x="13436111" y="6099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33020</xdr:rowOff>
    </xdr:from>
    <xdr:to>
      <xdr:col>67</xdr:col>
      <xdr:colOff>101600</xdr:colOff>
      <xdr:row>33</xdr:row>
      <xdr:rowOff>134620</xdr:rowOff>
    </xdr:to>
    <xdr:sp macro="" textlink="">
      <xdr:nvSpPr>
        <xdr:cNvPr id="557" name="楕円 556"/>
        <xdr:cNvSpPr/>
      </xdr:nvSpPr>
      <xdr:spPr>
        <a:xfrm>
          <a:off x="12763500" y="5690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151147</xdr:rowOff>
    </xdr:from>
    <xdr:ext cx="534377" cy="259045"/>
    <xdr:sp macro="" textlink="">
      <xdr:nvSpPr>
        <xdr:cNvPr id="558" name="テキスト ボックス 557"/>
        <xdr:cNvSpPr txBox="1"/>
      </xdr:nvSpPr>
      <xdr:spPr>
        <a:xfrm>
          <a:off x="12547111" y="5466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9" name="正方形/長方形 55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60" name="正方形/長方形 55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61" name="正方形/長方形 56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2" name="正方形/長方形 56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3" name="正方形/長方形 56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4" name="正方形/長方形 56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5" name="正方形/長方形 56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6" name="正方形/長方形 56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7" name="テキスト ボックス 56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8" name="直線コネクタ 56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69" name="テキスト ボックス 56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70" name="直線コネクタ 569"/>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71" name="テキスト ボックス 570"/>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72" name="直線コネクタ 571"/>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73" name="テキスト ボックス 572"/>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74" name="直線コネクタ 573"/>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75" name="テキスト ボックス 574"/>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76" name="直線コネクタ 575"/>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77" name="テキスト ボックス 576"/>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78" name="直線コネクタ 577"/>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92727</xdr:rowOff>
    </xdr:from>
    <xdr:ext cx="531299" cy="259045"/>
    <xdr:sp macro="" textlink="">
      <xdr:nvSpPr>
        <xdr:cNvPr id="579" name="テキスト ボックス 578"/>
        <xdr:cNvSpPr txBox="1"/>
      </xdr:nvSpPr>
      <xdr:spPr>
        <a:xfrm>
          <a:off x="11914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80" name="直線コネクタ 57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81" name="テキスト ボックス 580"/>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82"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170561</xdr:rowOff>
    </xdr:from>
    <xdr:to>
      <xdr:col>85</xdr:col>
      <xdr:colOff>126364</xdr:colOff>
      <xdr:row>59</xdr:row>
      <xdr:rowOff>35840</xdr:rowOff>
    </xdr:to>
    <xdr:cxnSp macro="">
      <xdr:nvCxnSpPr>
        <xdr:cNvPr id="583" name="直線コネクタ 582"/>
        <xdr:cNvCxnSpPr/>
      </xdr:nvCxnSpPr>
      <xdr:spPr>
        <a:xfrm flipV="1">
          <a:off x="16317595" y="9428861"/>
          <a:ext cx="1269" cy="7225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39667</xdr:rowOff>
    </xdr:from>
    <xdr:ext cx="534377" cy="259045"/>
    <xdr:sp macro="" textlink="">
      <xdr:nvSpPr>
        <xdr:cNvPr id="584" name="教育費最小値テキスト"/>
        <xdr:cNvSpPr txBox="1"/>
      </xdr:nvSpPr>
      <xdr:spPr>
        <a:xfrm>
          <a:off x="16370300" y="10155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35840</xdr:rowOff>
    </xdr:from>
    <xdr:to>
      <xdr:col>86</xdr:col>
      <xdr:colOff>25400</xdr:colOff>
      <xdr:row>59</xdr:row>
      <xdr:rowOff>35840</xdr:rowOff>
    </xdr:to>
    <xdr:cxnSp macro="">
      <xdr:nvCxnSpPr>
        <xdr:cNvPr id="585" name="直線コネクタ 584"/>
        <xdr:cNvCxnSpPr/>
      </xdr:nvCxnSpPr>
      <xdr:spPr>
        <a:xfrm>
          <a:off x="16230600" y="10151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117238</xdr:rowOff>
    </xdr:from>
    <xdr:ext cx="534377" cy="259045"/>
    <xdr:sp macro="" textlink="">
      <xdr:nvSpPr>
        <xdr:cNvPr id="586" name="教育費最大値テキスト"/>
        <xdr:cNvSpPr txBox="1"/>
      </xdr:nvSpPr>
      <xdr:spPr>
        <a:xfrm>
          <a:off x="16370300" y="9204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59,190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54</xdr:row>
      <xdr:rowOff>170561</xdr:rowOff>
    </xdr:from>
    <xdr:to>
      <xdr:col>86</xdr:col>
      <xdr:colOff>25400</xdr:colOff>
      <xdr:row>54</xdr:row>
      <xdr:rowOff>170561</xdr:rowOff>
    </xdr:to>
    <xdr:cxnSp macro="">
      <xdr:nvCxnSpPr>
        <xdr:cNvPr id="587" name="直線コネクタ 586"/>
        <xdr:cNvCxnSpPr/>
      </xdr:nvCxnSpPr>
      <xdr:spPr>
        <a:xfrm>
          <a:off x="16230600" y="9428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79845</xdr:rowOff>
    </xdr:from>
    <xdr:to>
      <xdr:col>85</xdr:col>
      <xdr:colOff>127000</xdr:colOff>
      <xdr:row>55</xdr:row>
      <xdr:rowOff>10275</xdr:rowOff>
    </xdr:to>
    <xdr:cxnSp macro="">
      <xdr:nvCxnSpPr>
        <xdr:cNvPr id="588" name="直線コネクタ 587"/>
        <xdr:cNvCxnSpPr/>
      </xdr:nvCxnSpPr>
      <xdr:spPr>
        <a:xfrm>
          <a:off x="15481300" y="9338145"/>
          <a:ext cx="838200" cy="101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51820</xdr:rowOff>
    </xdr:from>
    <xdr:ext cx="534377" cy="259045"/>
    <xdr:sp macro="" textlink="">
      <xdr:nvSpPr>
        <xdr:cNvPr id="589" name="教育費平均値テキスト"/>
        <xdr:cNvSpPr txBox="1"/>
      </xdr:nvSpPr>
      <xdr:spPr>
        <a:xfrm>
          <a:off x="16370300" y="9653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73393</xdr:rowOff>
    </xdr:from>
    <xdr:to>
      <xdr:col>85</xdr:col>
      <xdr:colOff>177800</xdr:colOff>
      <xdr:row>57</xdr:row>
      <xdr:rowOff>3543</xdr:rowOff>
    </xdr:to>
    <xdr:sp macro="" textlink="">
      <xdr:nvSpPr>
        <xdr:cNvPr id="590" name="フローチャート: 判断 589"/>
        <xdr:cNvSpPr/>
      </xdr:nvSpPr>
      <xdr:spPr>
        <a:xfrm>
          <a:off x="16268700" y="9674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79845</xdr:rowOff>
    </xdr:from>
    <xdr:to>
      <xdr:col>81</xdr:col>
      <xdr:colOff>50800</xdr:colOff>
      <xdr:row>55</xdr:row>
      <xdr:rowOff>79083</xdr:rowOff>
    </xdr:to>
    <xdr:cxnSp macro="">
      <xdr:nvCxnSpPr>
        <xdr:cNvPr id="591" name="直線コネクタ 590"/>
        <xdr:cNvCxnSpPr/>
      </xdr:nvCxnSpPr>
      <xdr:spPr>
        <a:xfrm flipV="1">
          <a:off x="14592300" y="9338145"/>
          <a:ext cx="889000" cy="170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43142</xdr:rowOff>
    </xdr:from>
    <xdr:to>
      <xdr:col>81</xdr:col>
      <xdr:colOff>101600</xdr:colOff>
      <xdr:row>56</xdr:row>
      <xdr:rowOff>144742</xdr:rowOff>
    </xdr:to>
    <xdr:sp macro="" textlink="">
      <xdr:nvSpPr>
        <xdr:cNvPr id="592" name="フローチャート: 判断 591"/>
        <xdr:cNvSpPr/>
      </xdr:nvSpPr>
      <xdr:spPr>
        <a:xfrm>
          <a:off x="15430500" y="9644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135869</xdr:rowOff>
    </xdr:from>
    <xdr:ext cx="534377" cy="259045"/>
    <xdr:sp macro="" textlink="">
      <xdr:nvSpPr>
        <xdr:cNvPr id="593" name="テキスト ボックス 592"/>
        <xdr:cNvSpPr txBox="1"/>
      </xdr:nvSpPr>
      <xdr:spPr>
        <a:xfrm>
          <a:off x="15214111" y="9737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51</xdr:row>
      <xdr:rowOff>25667</xdr:rowOff>
    </xdr:from>
    <xdr:to>
      <xdr:col>76</xdr:col>
      <xdr:colOff>114300</xdr:colOff>
      <xdr:row>55</xdr:row>
      <xdr:rowOff>79083</xdr:rowOff>
    </xdr:to>
    <xdr:cxnSp macro="">
      <xdr:nvCxnSpPr>
        <xdr:cNvPr id="594" name="直線コネクタ 593"/>
        <xdr:cNvCxnSpPr/>
      </xdr:nvCxnSpPr>
      <xdr:spPr>
        <a:xfrm>
          <a:off x="13703300" y="8769617"/>
          <a:ext cx="889000" cy="739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53</xdr:row>
      <xdr:rowOff>71869</xdr:rowOff>
    </xdr:from>
    <xdr:to>
      <xdr:col>76</xdr:col>
      <xdr:colOff>165100</xdr:colOff>
      <xdr:row>54</xdr:row>
      <xdr:rowOff>2019</xdr:rowOff>
    </xdr:to>
    <xdr:sp macro="" textlink="">
      <xdr:nvSpPr>
        <xdr:cNvPr id="595" name="フローチャート: 判断 594"/>
        <xdr:cNvSpPr/>
      </xdr:nvSpPr>
      <xdr:spPr>
        <a:xfrm>
          <a:off x="14541500" y="9158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52</xdr:row>
      <xdr:rowOff>18546</xdr:rowOff>
    </xdr:from>
    <xdr:ext cx="534377" cy="259045"/>
    <xdr:sp macro="" textlink="">
      <xdr:nvSpPr>
        <xdr:cNvPr id="596" name="テキスト ボックス 595"/>
        <xdr:cNvSpPr txBox="1"/>
      </xdr:nvSpPr>
      <xdr:spPr>
        <a:xfrm>
          <a:off x="14325111" y="8933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51</xdr:row>
      <xdr:rowOff>25667</xdr:rowOff>
    </xdr:from>
    <xdr:to>
      <xdr:col>71</xdr:col>
      <xdr:colOff>177800</xdr:colOff>
      <xdr:row>53</xdr:row>
      <xdr:rowOff>112001</xdr:rowOff>
    </xdr:to>
    <xdr:cxnSp macro="">
      <xdr:nvCxnSpPr>
        <xdr:cNvPr id="597" name="直線コネクタ 596"/>
        <xdr:cNvCxnSpPr/>
      </xdr:nvCxnSpPr>
      <xdr:spPr>
        <a:xfrm flipV="1">
          <a:off x="12814300" y="8769617"/>
          <a:ext cx="889000" cy="4292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53</xdr:row>
      <xdr:rowOff>72441</xdr:rowOff>
    </xdr:from>
    <xdr:to>
      <xdr:col>72</xdr:col>
      <xdr:colOff>38100</xdr:colOff>
      <xdr:row>54</xdr:row>
      <xdr:rowOff>2591</xdr:rowOff>
    </xdr:to>
    <xdr:sp macro="" textlink="">
      <xdr:nvSpPr>
        <xdr:cNvPr id="598" name="フローチャート: 判断 597"/>
        <xdr:cNvSpPr/>
      </xdr:nvSpPr>
      <xdr:spPr>
        <a:xfrm>
          <a:off x="13652500" y="9159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165168</xdr:rowOff>
    </xdr:from>
    <xdr:ext cx="534377" cy="259045"/>
    <xdr:sp macro="" textlink="">
      <xdr:nvSpPr>
        <xdr:cNvPr id="599" name="テキスト ボックス 598"/>
        <xdr:cNvSpPr txBox="1"/>
      </xdr:nvSpPr>
      <xdr:spPr>
        <a:xfrm>
          <a:off x="13436111" y="9252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61735</xdr:rowOff>
    </xdr:from>
    <xdr:to>
      <xdr:col>67</xdr:col>
      <xdr:colOff>101600</xdr:colOff>
      <xdr:row>54</xdr:row>
      <xdr:rowOff>163335</xdr:rowOff>
    </xdr:to>
    <xdr:sp macro="" textlink="">
      <xdr:nvSpPr>
        <xdr:cNvPr id="600" name="フローチャート: 判断 599"/>
        <xdr:cNvSpPr/>
      </xdr:nvSpPr>
      <xdr:spPr>
        <a:xfrm>
          <a:off x="12763500" y="932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154462</xdr:rowOff>
    </xdr:from>
    <xdr:ext cx="534377" cy="259045"/>
    <xdr:sp macro="" textlink="">
      <xdr:nvSpPr>
        <xdr:cNvPr id="601" name="テキスト ボックス 600"/>
        <xdr:cNvSpPr txBox="1"/>
      </xdr:nvSpPr>
      <xdr:spPr>
        <a:xfrm>
          <a:off x="12547111" y="9412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602" name="テキスト ボックス 60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603" name="テキスト ボックス 60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604" name="テキスト ボックス 60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605" name="テキスト ボックス 60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6" name="テキスト ボックス 60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130925</xdr:rowOff>
    </xdr:from>
    <xdr:to>
      <xdr:col>85</xdr:col>
      <xdr:colOff>177800</xdr:colOff>
      <xdr:row>55</xdr:row>
      <xdr:rowOff>61075</xdr:rowOff>
    </xdr:to>
    <xdr:sp macro="" textlink="">
      <xdr:nvSpPr>
        <xdr:cNvPr id="607" name="楕円 606"/>
        <xdr:cNvSpPr/>
      </xdr:nvSpPr>
      <xdr:spPr>
        <a:xfrm>
          <a:off x="16268700" y="938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54</xdr:row>
      <xdr:rowOff>72789</xdr:rowOff>
    </xdr:from>
    <xdr:ext cx="534377" cy="259045"/>
    <xdr:sp macro="" textlink="">
      <xdr:nvSpPr>
        <xdr:cNvPr id="608" name="教育費該当値テキスト"/>
        <xdr:cNvSpPr txBox="1"/>
      </xdr:nvSpPr>
      <xdr:spPr>
        <a:xfrm>
          <a:off x="16370300" y="9331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29045</xdr:rowOff>
    </xdr:from>
    <xdr:to>
      <xdr:col>81</xdr:col>
      <xdr:colOff>101600</xdr:colOff>
      <xdr:row>54</xdr:row>
      <xdr:rowOff>130645</xdr:rowOff>
    </xdr:to>
    <xdr:sp macro="" textlink="">
      <xdr:nvSpPr>
        <xdr:cNvPr id="609" name="楕円 608"/>
        <xdr:cNvSpPr/>
      </xdr:nvSpPr>
      <xdr:spPr>
        <a:xfrm>
          <a:off x="15430500" y="9287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52</xdr:row>
      <xdr:rowOff>147172</xdr:rowOff>
    </xdr:from>
    <xdr:ext cx="534377" cy="259045"/>
    <xdr:sp macro="" textlink="">
      <xdr:nvSpPr>
        <xdr:cNvPr id="610" name="テキスト ボックス 609"/>
        <xdr:cNvSpPr txBox="1"/>
      </xdr:nvSpPr>
      <xdr:spPr>
        <a:xfrm>
          <a:off x="15214111" y="906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28283</xdr:rowOff>
    </xdr:from>
    <xdr:to>
      <xdr:col>76</xdr:col>
      <xdr:colOff>165100</xdr:colOff>
      <xdr:row>55</xdr:row>
      <xdr:rowOff>129883</xdr:rowOff>
    </xdr:to>
    <xdr:sp macro="" textlink="">
      <xdr:nvSpPr>
        <xdr:cNvPr id="611" name="楕円 610"/>
        <xdr:cNvSpPr/>
      </xdr:nvSpPr>
      <xdr:spPr>
        <a:xfrm>
          <a:off x="14541500" y="9458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121010</xdr:rowOff>
    </xdr:from>
    <xdr:ext cx="534377" cy="259045"/>
    <xdr:sp macro="" textlink="">
      <xdr:nvSpPr>
        <xdr:cNvPr id="612" name="テキスト ボックス 611"/>
        <xdr:cNvSpPr txBox="1"/>
      </xdr:nvSpPr>
      <xdr:spPr>
        <a:xfrm>
          <a:off x="14325111" y="9550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50</xdr:row>
      <xdr:rowOff>146317</xdr:rowOff>
    </xdr:from>
    <xdr:to>
      <xdr:col>72</xdr:col>
      <xdr:colOff>38100</xdr:colOff>
      <xdr:row>51</xdr:row>
      <xdr:rowOff>76467</xdr:rowOff>
    </xdr:to>
    <xdr:sp macro="" textlink="">
      <xdr:nvSpPr>
        <xdr:cNvPr id="613" name="楕円 612"/>
        <xdr:cNvSpPr/>
      </xdr:nvSpPr>
      <xdr:spPr>
        <a:xfrm>
          <a:off x="13652500" y="8718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49</xdr:row>
      <xdr:rowOff>92994</xdr:rowOff>
    </xdr:from>
    <xdr:ext cx="534377" cy="259045"/>
    <xdr:sp macro="" textlink="">
      <xdr:nvSpPr>
        <xdr:cNvPr id="614" name="テキスト ボックス 613"/>
        <xdr:cNvSpPr txBox="1"/>
      </xdr:nvSpPr>
      <xdr:spPr>
        <a:xfrm>
          <a:off x="13436111" y="8494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53</xdr:row>
      <xdr:rowOff>61201</xdr:rowOff>
    </xdr:from>
    <xdr:to>
      <xdr:col>67</xdr:col>
      <xdr:colOff>101600</xdr:colOff>
      <xdr:row>53</xdr:row>
      <xdr:rowOff>162801</xdr:rowOff>
    </xdr:to>
    <xdr:sp macro="" textlink="">
      <xdr:nvSpPr>
        <xdr:cNvPr id="615" name="楕円 614"/>
        <xdr:cNvSpPr/>
      </xdr:nvSpPr>
      <xdr:spPr>
        <a:xfrm>
          <a:off x="12763500" y="914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52</xdr:row>
      <xdr:rowOff>7878</xdr:rowOff>
    </xdr:from>
    <xdr:ext cx="534377" cy="259045"/>
    <xdr:sp macro="" textlink="">
      <xdr:nvSpPr>
        <xdr:cNvPr id="616" name="テキスト ボックス 615"/>
        <xdr:cNvSpPr txBox="1"/>
      </xdr:nvSpPr>
      <xdr:spPr>
        <a:xfrm>
          <a:off x="12547111" y="89232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7" name="正方形/長方形 61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8" name="正方形/長方形 61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9" name="正方形/長方形 61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20" name="正方形/長方形 61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21" name="正方形/長方形 62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22" name="正方形/長方形 62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23" name="正方形/長方形 62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24" name="正方形/長方形 62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25" name="テキスト ボックス 62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6" name="直線コネクタ 62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7" name="直線コネクタ 62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8" name="テキスト ボックス 62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9" name="直線コネクタ 62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144434</xdr:rowOff>
    </xdr:from>
    <xdr:ext cx="467179" cy="259045"/>
    <xdr:sp macro="" textlink="">
      <xdr:nvSpPr>
        <xdr:cNvPr id="630" name="テキスト ボックス 629"/>
        <xdr:cNvSpPr txBox="1"/>
      </xdr:nvSpPr>
      <xdr:spPr>
        <a:xfrm>
          <a:off x="11978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31" name="直線コネクタ 63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160762</xdr:rowOff>
    </xdr:from>
    <xdr:ext cx="467179" cy="259045"/>
    <xdr:sp macro="" textlink="">
      <xdr:nvSpPr>
        <xdr:cNvPr id="632" name="テキスト ボックス 631"/>
        <xdr:cNvSpPr txBox="1"/>
      </xdr:nvSpPr>
      <xdr:spPr>
        <a:xfrm>
          <a:off x="11978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33" name="直線コネクタ 63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73</xdr:row>
      <xdr:rowOff>5642</xdr:rowOff>
    </xdr:from>
    <xdr:ext cx="467179" cy="259045"/>
    <xdr:sp macro="" textlink="">
      <xdr:nvSpPr>
        <xdr:cNvPr id="634" name="テキスト ボックス 633"/>
        <xdr:cNvSpPr txBox="1"/>
      </xdr:nvSpPr>
      <xdr:spPr>
        <a:xfrm>
          <a:off x="11978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35" name="直線コネクタ 63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6" name="テキスト ボックス 63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7" name="直線コネクタ 63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38" name="テキスト ボックス 637"/>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9" name="直線コネクタ 63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40" name="テキスト ボックス 63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4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133931</xdr:rowOff>
    </xdr:from>
    <xdr:to>
      <xdr:col>85</xdr:col>
      <xdr:colOff>126364</xdr:colOff>
      <xdr:row>79</xdr:row>
      <xdr:rowOff>98879</xdr:rowOff>
    </xdr:to>
    <xdr:cxnSp macro="">
      <xdr:nvCxnSpPr>
        <xdr:cNvPr id="642" name="直線コネクタ 641"/>
        <xdr:cNvCxnSpPr/>
      </xdr:nvCxnSpPr>
      <xdr:spPr>
        <a:xfrm flipV="1">
          <a:off x="16317595" y="12135431"/>
          <a:ext cx="1269" cy="150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43"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44" name="直線コネクタ 643"/>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80608</xdr:rowOff>
    </xdr:from>
    <xdr:ext cx="534377" cy="259045"/>
    <xdr:sp macro="" textlink="">
      <xdr:nvSpPr>
        <xdr:cNvPr id="645" name="災害復旧費最大値テキスト"/>
        <xdr:cNvSpPr txBox="1"/>
      </xdr:nvSpPr>
      <xdr:spPr>
        <a:xfrm>
          <a:off x="16370300" y="1191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13,853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133931</xdr:rowOff>
    </xdr:from>
    <xdr:to>
      <xdr:col>86</xdr:col>
      <xdr:colOff>25400</xdr:colOff>
      <xdr:row>70</xdr:row>
      <xdr:rowOff>133931</xdr:rowOff>
    </xdr:to>
    <xdr:cxnSp macro="">
      <xdr:nvCxnSpPr>
        <xdr:cNvPr id="646" name="直線コネクタ 645"/>
        <xdr:cNvCxnSpPr/>
      </xdr:nvCxnSpPr>
      <xdr:spPr>
        <a:xfrm>
          <a:off x="16230600" y="1213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70</xdr:row>
      <xdr:rowOff>133931</xdr:rowOff>
    </xdr:from>
    <xdr:to>
      <xdr:col>85</xdr:col>
      <xdr:colOff>127000</xdr:colOff>
      <xdr:row>76</xdr:row>
      <xdr:rowOff>52832</xdr:rowOff>
    </xdr:to>
    <xdr:cxnSp macro="">
      <xdr:nvCxnSpPr>
        <xdr:cNvPr id="647" name="直線コネクタ 646"/>
        <xdr:cNvCxnSpPr/>
      </xdr:nvCxnSpPr>
      <xdr:spPr>
        <a:xfrm flipV="1">
          <a:off x="15481300" y="12135431"/>
          <a:ext cx="838200" cy="94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98460</xdr:rowOff>
    </xdr:from>
    <xdr:ext cx="469744" cy="259045"/>
    <xdr:sp macro="" textlink="">
      <xdr:nvSpPr>
        <xdr:cNvPr id="648" name="災害復旧費平均値テキスト"/>
        <xdr:cNvSpPr txBox="1"/>
      </xdr:nvSpPr>
      <xdr:spPr>
        <a:xfrm>
          <a:off x="16370300" y="133001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120033</xdr:rowOff>
    </xdr:from>
    <xdr:to>
      <xdr:col>85</xdr:col>
      <xdr:colOff>177800</xdr:colOff>
      <xdr:row>78</xdr:row>
      <xdr:rowOff>50183</xdr:rowOff>
    </xdr:to>
    <xdr:sp macro="" textlink="">
      <xdr:nvSpPr>
        <xdr:cNvPr id="649" name="フローチャート: 判断 648"/>
        <xdr:cNvSpPr/>
      </xdr:nvSpPr>
      <xdr:spPr>
        <a:xfrm>
          <a:off x="16268700" y="13321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81788</xdr:rowOff>
    </xdr:from>
    <xdr:to>
      <xdr:col>81</xdr:col>
      <xdr:colOff>50800</xdr:colOff>
      <xdr:row>76</xdr:row>
      <xdr:rowOff>52832</xdr:rowOff>
    </xdr:to>
    <xdr:cxnSp macro="">
      <xdr:nvCxnSpPr>
        <xdr:cNvPr id="650" name="直線コネクタ 649"/>
        <xdr:cNvCxnSpPr/>
      </xdr:nvCxnSpPr>
      <xdr:spPr>
        <a:xfrm>
          <a:off x="14592300" y="12426188"/>
          <a:ext cx="889000" cy="65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67129</xdr:rowOff>
    </xdr:from>
    <xdr:to>
      <xdr:col>81</xdr:col>
      <xdr:colOff>101600</xdr:colOff>
      <xdr:row>78</xdr:row>
      <xdr:rowOff>168729</xdr:rowOff>
    </xdr:to>
    <xdr:sp macro="" textlink="">
      <xdr:nvSpPr>
        <xdr:cNvPr id="651" name="フローチャート: 判断 650"/>
        <xdr:cNvSpPr/>
      </xdr:nvSpPr>
      <xdr:spPr>
        <a:xfrm>
          <a:off x="15430500" y="13440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159856</xdr:rowOff>
    </xdr:from>
    <xdr:ext cx="469744" cy="259045"/>
    <xdr:sp macro="" textlink="">
      <xdr:nvSpPr>
        <xdr:cNvPr id="652" name="テキスト ボックス 651"/>
        <xdr:cNvSpPr txBox="1"/>
      </xdr:nvSpPr>
      <xdr:spPr>
        <a:xfrm>
          <a:off x="15246428" y="1353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81788</xdr:rowOff>
    </xdr:from>
    <xdr:to>
      <xdr:col>76</xdr:col>
      <xdr:colOff>114300</xdr:colOff>
      <xdr:row>75</xdr:row>
      <xdr:rowOff>163757</xdr:rowOff>
    </xdr:to>
    <xdr:cxnSp macro="">
      <xdr:nvCxnSpPr>
        <xdr:cNvPr id="653" name="直線コネクタ 652"/>
        <xdr:cNvCxnSpPr/>
      </xdr:nvCxnSpPr>
      <xdr:spPr>
        <a:xfrm flipV="1">
          <a:off x="13703300" y="12426188"/>
          <a:ext cx="889000" cy="5963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42201</xdr:rowOff>
    </xdr:from>
    <xdr:to>
      <xdr:col>76</xdr:col>
      <xdr:colOff>165100</xdr:colOff>
      <xdr:row>75</xdr:row>
      <xdr:rowOff>143801</xdr:rowOff>
    </xdr:to>
    <xdr:sp macro="" textlink="">
      <xdr:nvSpPr>
        <xdr:cNvPr id="654" name="フローチャート: 判断 653"/>
        <xdr:cNvSpPr/>
      </xdr:nvSpPr>
      <xdr:spPr>
        <a:xfrm>
          <a:off x="14541500" y="12900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134928</xdr:rowOff>
    </xdr:from>
    <xdr:ext cx="469744" cy="259045"/>
    <xdr:sp macro="" textlink="">
      <xdr:nvSpPr>
        <xdr:cNvPr id="655" name="テキスト ボックス 654"/>
        <xdr:cNvSpPr txBox="1"/>
      </xdr:nvSpPr>
      <xdr:spPr>
        <a:xfrm>
          <a:off x="14357428" y="12993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163757</xdr:rowOff>
    </xdr:from>
    <xdr:to>
      <xdr:col>71</xdr:col>
      <xdr:colOff>177800</xdr:colOff>
      <xdr:row>79</xdr:row>
      <xdr:rowOff>52724</xdr:rowOff>
    </xdr:to>
    <xdr:cxnSp macro="">
      <xdr:nvCxnSpPr>
        <xdr:cNvPr id="656" name="直線コネクタ 655"/>
        <xdr:cNvCxnSpPr/>
      </xdr:nvCxnSpPr>
      <xdr:spPr>
        <a:xfrm flipV="1">
          <a:off x="12814300" y="13022507"/>
          <a:ext cx="889000" cy="5747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170543</xdr:rowOff>
    </xdr:from>
    <xdr:to>
      <xdr:col>72</xdr:col>
      <xdr:colOff>38100</xdr:colOff>
      <xdr:row>77</xdr:row>
      <xdr:rowOff>100693</xdr:rowOff>
    </xdr:to>
    <xdr:sp macro="" textlink="">
      <xdr:nvSpPr>
        <xdr:cNvPr id="657" name="フローチャート: 判断 656"/>
        <xdr:cNvSpPr/>
      </xdr:nvSpPr>
      <xdr:spPr>
        <a:xfrm>
          <a:off x="13652500" y="1320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91820</xdr:rowOff>
    </xdr:from>
    <xdr:ext cx="469744" cy="259045"/>
    <xdr:sp macro="" textlink="">
      <xdr:nvSpPr>
        <xdr:cNvPr id="658" name="テキスト ボックス 657"/>
        <xdr:cNvSpPr txBox="1"/>
      </xdr:nvSpPr>
      <xdr:spPr>
        <a:xfrm>
          <a:off x="13468428" y="1329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29138</xdr:rowOff>
    </xdr:from>
    <xdr:to>
      <xdr:col>67</xdr:col>
      <xdr:colOff>101600</xdr:colOff>
      <xdr:row>76</xdr:row>
      <xdr:rowOff>130738</xdr:rowOff>
    </xdr:to>
    <xdr:sp macro="" textlink="">
      <xdr:nvSpPr>
        <xdr:cNvPr id="659" name="フローチャート: 判断 658"/>
        <xdr:cNvSpPr/>
      </xdr:nvSpPr>
      <xdr:spPr>
        <a:xfrm>
          <a:off x="12763500" y="13059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74</xdr:row>
      <xdr:rowOff>147265</xdr:rowOff>
    </xdr:from>
    <xdr:ext cx="469744" cy="259045"/>
    <xdr:sp macro="" textlink="">
      <xdr:nvSpPr>
        <xdr:cNvPr id="660" name="テキスト ボックス 659"/>
        <xdr:cNvSpPr txBox="1"/>
      </xdr:nvSpPr>
      <xdr:spPr>
        <a:xfrm>
          <a:off x="12579428" y="12834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61" name="テキスト ボックス 66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62" name="テキスト ボックス 66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63" name="テキスト ボックス 66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64" name="テキスト ボックス 66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65" name="テキスト ボックス 66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70</xdr:row>
      <xdr:rowOff>83131</xdr:rowOff>
    </xdr:from>
    <xdr:to>
      <xdr:col>85</xdr:col>
      <xdr:colOff>177800</xdr:colOff>
      <xdr:row>71</xdr:row>
      <xdr:rowOff>13281</xdr:rowOff>
    </xdr:to>
    <xdr:sp macro="" textlink="">
      <xdr:nvSpPr>
        <xdr:cNvPr id="666" name="楕円 665"/>
        <xdr:cNvSpPr/>
      </xdr:nvSpPr>
      <xdr:spPr>
        <a:xfrm>
          <a:off x="16268700" y="12084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36158</xdr:rowOff>
    </xdr:from>
    <xdr:ext cx="534377" cy="259045"/>
    <xdr:sp macro="" textlink="">
      <xdr:nvSpPr>
        <xdr:cNvPr id="667" name="災害復旧費該当値テキスト"/>
        <xdr:cNvSpPr txBox="1"/>
      </xdr:nvSpPr>
      <xdr:spPr>
        <a:xfrm>
          <a:off x="16370300" y="12037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2032</xdr:rowOff>
    </xdr:from>
    <xdr:to>
      <xdr:col>81</xdr:col>
      <xdr:colOff>101600</xdr:colOff>
      <xdr:row>76</xdr:row>
      <xdr:rowOff>103632</xdr:rowOff>
    </xdr:to>
    <xdr:sp macro="" textlink="">
      <xdr:nvSpPr>
        <xdr:cNvPr id="668" name="楕円 667"/>
        <xdr:cNvSpPr/>
      </xdr:nvSpPr>
      <xdr:spPr>
        <a:xfrm>
          <a:off x="15430500" y="13032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74</xdr:row>
      <xdr:rowOff>120159</xdr:rowOff>
    </xdr:from>
    <xdr:ext cx="469744" cy="259045"/>
    <xdr:sp macro="" textlink="">
      <xdr:nvSpPr>
        <xdr:cNvPr id="669" name="テキスト ボックス 668"/>
        <xdr:cNvSpPr txBox="1"/>
      </xdr:nvSpPr>
      <xdr:spPr>
        <a:xfrm>
          <a:off x="15246428" y="12807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30988</xdr:rowOff>
    </xdr:from>
    <xdr:to>
      <xdr:col>76</xdr:col>
      <xdr:colOff>165100</xdr:colOff>
      <xdr:row>72</xdr:row>
      <xdr:rowOff>132588</xdr:rowOff>
    </xdr:to>
    <xdr:sp macro="" textlink="">
      <xdr:nvSpPr>
        <xdr:cNvPr id="670" name="楕円 669"/>
        <xdr:cNvSpPr/>
      </xdr:nvSpPr>
      <xdr:spPr>
        <a:xfrm>
          <a:off x="14541500" y="1237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149115</xdr:rowOff>
    </xdr:from>
    <xdr:ext cx="534377" cy="259045"/>
    <xdr:sp macro="" textlink="">
      <xdr:nvSpPr>
        <xdr:cNvPr id="671" name="テキスト ボックス 670"/>
        <xdr:cNvSpPr txBox="1"/>
      </xdr:nvSpPr>
      <xdr:spPr>
        <a:xfrm>
          <a:off x="14325111" y="12150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112957</xdr:rowOff>
    </xdr:from>
    <xdr:to>
      <xdr:col>72</xdr:col>
      <xdr:colOff>38100</xdr:colOff>
      <xdr:row>76</xdr:row>
      <xdr:rowOff>43107</xdr:rowOff>
    </xdr:to>
    <xdr:sp macro="" textlink="">
      <xdr:nvSpPr>
        <xdr:cNvPr id="672" name="楕円 671"/>
        <xdr:cNvSpPr/>
      </xdr:nvSpPr>
      <xdr:spPr>
        <a:xfrm>
          <a:off x="13652500" y="1297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74</xdr:row>
      <xdr:rowOff>59634</xdr:rowOff>
    </xdr:from>
    <xdr:ext cx="469744" cy="259045"/>
    <xdr:sp macro="" textlink="">
      <xdr:nvSpPr>
        <xdr:cNvPr id="673" name="テキスト ボックス 672"/>
        <xdr:cNvSpPr txBox="1"/>
      </xdr:nvSpPr>
      <xdr:spPr>
        <a:xfrm>
          <a:off x="13468428" y="12746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1924</xdr:rowOff>
    </xdr:from>
    <xdr:to>
      <xdr:col>67</xdr:col>
      <xdr:colOff>101600</xdr:colOff>
      <xdr:row>79</xdr:row>
      <xdr:rowOff>103524</xdr:rowOff>
    </xdr:to>
    <xdr:sp macro="" textlink="">
      <xdr:nvSpPr>
        <xdr:cNvPr id="674" name="楕円 673"/>
        <xdr:cNvSpPr/>
      </xdr:nvSpPr>
      <xdr:spPr>
        <a:xfrm>
          <a:off x="12763500" y="1354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94651</xdr:rowOff>
    </xdr:from>
    <xdr:ext cx="378565" cy="259045"/>
    <xdr:sp macro="" textlink="">
      <xdr:nvSpPr>
        <xdr:cNvPr id="675" name="テキスト ボックス 674"/>
        <xdr:cNvSpPr txBox="1"/>
      </xdr:nvSpPr>
      <xdr:spPr>
        <a:xfrm>
          <a:off x="12625017" y="136392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6" name="正方形/長方形 67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7" name="正方形/長方形 67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8" name="正方形/長方形 67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9" name="正方形/長方形 67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80" name="正方形/長方形 67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81" name="正方形/長方形 68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82" name="正方形/長方形 68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83" name="正方形/長方形 68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84" name="テキスト ボックス 68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85" name="直線コネクタ 68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86" name="テキスト ボックス 685"/>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44450</xdr:rowOff>
    </xdr:from>
    <xdr:to>
      <xdr:col>89</xdr:col>
      <xdr:colOff>177800</xdr:colOff>
      <xdr:row>99</xdr:row>
      <xdr:rowOff>44450</xdr:rowOff>
    </xdr:to>
    <xdr:cxnSp macro="">
      <xdr:nvCxnSpPr>
        <xdr:cNvPr id="687" name="直線コネクタ 686"/>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73677</xdr:rowOff>
    </xdr:from>
    <xdr:ext cx="531299" cy="259045"/>
    <xdr:sp macro="" textlink="">
      <xdr:nvSpPr>
        <xdr:cNvPr id="688" name="テキスト ボックス 687"/>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9" name="直線コネクタ 688"/>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90" name="テキスト ボックス 689"/>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91" name="直線コネクタ 690"/>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92" name="テキスト ボックス 691"/>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93" name="直線コネクタ 692"/>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94" name="テキスト ボックス 693"/>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95" name="直線コネクタ 694"/>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96" name="テキスト ボックス 695"/>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7" name="直線コネクタ 69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98" name="テキスト ボックス 697"/>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9"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50318</xdr:rowOff>
    </xdr:from>
    <xdr:to>
      <xdr:col>85</xdr:col>
      <xdr:colOff>126364</xdr:colOff>
      <xdr:row>98</xdr:row>
      <xdr:rowOff>140729</xdr:rowOff>
    </xdr:to>
    <xdr:cxnSp macro="">
      <xdr:nvCxnSpPr>
        <xdr:cNvPr id="700" name="直線コネクタ 699"/>
        <xdr:cNvCxnSpPr/>
      </xdr:nvCxnSpPr>
      <xdr:spPr>
        <a:xfrm flipV="1">
          <a:off x="16317595" y="15652268"/>
          <a:ext cx="1269" cy="1290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144556</xdr:rowOff>
    </xdr:from>
    <xdr:ext cx="534377" cy="259045"/>
    <xdr:sp macro="" textlink="">
      <xdr:nvSpPr>
        <xdr:cNvPr id="701" name="公債費最小値テキスト"/>
        <xdr:cNvSpPr txBox="1"/>
      </xdr:nvSpPr>
      <xdr:spPr>
        <a:xfrm>
          <a:off x="16370300" y="16946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140729</xdr:rowOff>
    </xdr:from>
    <xdr:to>
      <xdr:col>86</xdr:col>
      <xdr:colOff>25400</xdr:colOff>
      <xdr:row>98</xdr:row>
      <xdr:rowOff>140729</xdr:rowOff>
    </xdr:to>
    <xdr:cxnSp macro="">
      <xdr:nvCxnSpPr>
        <xdr:cNvPr id="702" name="直線コネクタ 701"/>
        <xdr:cNvCxnSpPr/>
      </xdr:nvCxnSpPr>
      <xdr:spPr>
        <a:xfrm>
          <a:off x="16230600" y="16942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168445</xdr:rowOff>
    </xdr:from>
    <xdr:ext cx="534377" cy="259045"/>
    <xdr:sp macro="" textlink="">
      <xdr:nvSpPr>
        <xdr:cNvPr id="703" name="公債費最大値テキスト"/>
        <xdr:cNvSpPr txBox="1"/>
      </xdr:nvSpPr>
      <xdr:spPr>
        <a:xfrm>
          <a:off x="16370300" y="15427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65,846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50318</xdr:rowOff>
    </xdr:from>
    <xdr:to>
      <xdr:col>86</xdr:col>
      <xdr:colOff>25400</xdr:colOff>
      <xdr:row>91</xdr:row>
      <xdr:rowOff>50318</xdr:rowOff>
    </xdr:to>
    <xdr:cxnSp macro="">
      <xdr:nvCxnSpPr>
        <xdr:cNvPr id="704" name="直線コネクタ 703"/>
        <xdr:cNvCxnSpPr/>
      </xdr:nvCxnSpPr>
      <xdr:spPr>
        <a:xfrm>
          <a:off x="16230600" y="156522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91</xdr:row>
      <xdr:rowOff>66739</xdr:rowOff>
    </xdr:from>
    <xdr:to>
      <xdr:col>85</xdr:col>
      <xdr:colOff>127000</xdr:colOff>
      <xdr:row>92</xdr:row>
      <xdr:rowOff>60680</xdr:rowOff>
    </xdr:to>
    <xdr:cxnSp macro="">
      <xdr:nvCxnSpPr>
        <xdr:cNvPr id="705" name="直線コネクタ 704"/>
        <xdr:cNvCxnSpPr/>
      </xdr:nvCxnSpPr>
      <xdr:spPr>
        <a:xfrm flipV="1">
          <a:off x="15481300" y="15668689"/>
          <a:ext cx="838200" cy="165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150843</xdr:rowOff>
    </xdr:from>
    <xdr:ext cx="534377" cy="259045"/>
    <xdr:sp macro="" textlink="">
      <xdr:nvSpPr>
        <xdr:cNvPr id="706" name="公債費平均値テキスト"/>
        <xdr:cNvSpPr txBox="1"/>
      </xdr:nvSpPr>
      <xdr:spPr>
        <a:xfrm>
          <a:off x="16370300" y="16095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966</xdr:rowOff>
    </xdr:from>
    <xdr:to>
      <xdr:col>85</xdr:col>
      <xdr:colOff>177800</xdr:colOff>
      <xdr:row>94</xdr:row>
      <xdr:rowOff>102566</xdr:rowOff>
    </xdr:to>
    <xdr:sp macro="" textlink="">
      <xdr:nvSpPr>
        <xdr:cNvPr id="707" name="フローチャート: 判断 706"/>
        <xdr:cNvSpPr/>
      </xdr:nvSpPr>
      <xdr:spPr>
        <a:xfrm>
          <a:off x="16268700" y="16117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60680</xdr:rowOff>
    </xdr:from>
    <xdr:to>
      <xdr:col>81</xdr:col>
      <xdr:colOff>50800</xdr:colOff>
      <xdr:row>92</xdr:row>
      <xdr:rowOff>159283</xdr:rowOff>
    </xdr:to>
    <xdr:cxnSp macro="">
      <xdr:nvCxnSpPr>
        <xdr:cNvPr id="708" name="直線コネクタ 707"/>
        <xdr:cNvCxnSpPr/>
      </xdr:nvCxnSpPr>
      <xdr:spPr>
        <a:xfrm flipV="1">
          <a:off x="14592300" y="15834080"/>
          <a:ext cx="889000" cy="98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49391</xdr:rowOff>
    </xdr:from>
    <xdr:to>
      <xdr:col>81</xdr:col>
      <xdr:colOff>101600</xdr:colOff>
      <xdr:row>94</xdr:row>
      <xdr:rowOff>150991</xdr:rowOff>
    </xdr:to>
    <xdr:sp macro="" textlink="">
      <xdr:nvSpPr>
        <xdr:cNvPr id="709" name="フローチャート: 判断 708"/>
        <xdr:cNvSpPr/>
      </xdr:nvSpPr>
      <xdr:spPr>
        <a:xfrm>
          <a:off x="15430500" y="1616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142118</xdr:rowOff>
    </xdr:from>
    <xdr:ext cx="534377" cy="259045"/>
    <xdr:sp macro="" textlink="">
      <xdr:nvSpPr>
        <xdr:cNvPr id="710" name="テキスト ボックス 709"/>
        <xdr:cNvSpPr txBox="1"/>
      </xdr:nvSpPr>
      <xdr:spPr>
        <a:xfrm>
          <a:off x="15214111" y="16258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159283</xdr:rowOff>
    </xdr:from>
    <xdr:to>
      <xdr:col>76</xdr:col>
      <xdr:colOff>114300</xdr:colOff>
      <xdr:row>93</xdr:row>
      <xdr:rowOff>115506</xdr:rowOff>
    </xdr:to>
    <xdr:cxnSp macro="">
      <xdr:nvCxnSpPr>
        <xdr:cNvPr id="711" name="直線コネクタ 710"/>
        <xdr:cNvCxnSpPr/>
      </xdr:nvCxnSpPr>
      <xdr:spPr>
        <a:xfrm flipV="1">
          <a:off x="13703300" y="15932683"/>
          <a:ext cx="889000" cy="127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155536</xdr:rowOff>
    </xdr:from>
    <xdr:to>
      <xdr:col>76</xdr:col>
      <xdr:colOff>165100</xdr:colOff>
      <xdr:row>96</xdr:row>
      <xdr:rowOff>85686</xdr:rowOff>
    </xdr:to>
    <xdr:sp macro="" textlink="">
      <xdr:nvSpPr>
        <xdr:cNvPr id="712" name="フローチャート: 判断 711"/>
        <xdr:cNvSpPr/>
      </xdr:nvSpPr>
      <xdr:spPr>
        <a:xfrm>
          <a:off x="14541500" y="1644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76813</xdr:rowOff>
    </xdr:from>
    <xdr:ext cx="534377" cy="259045"/>
    <xdr:sp macro="" textlink="">
      <xdr:nvSpPr>
        <xdr:cNvPr id="713" name="テキスト ボックス 712"/>
        <xdr:cNvSpPr txBox="1"/>
      </xdr:nvSpPr>
      <xdr:spPr>
        <a:xfrm>
          <a:off x="14325111" y="16536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93</xdr:row>
      <xdr:rowOff>115506</xdr:rowOff>
    </xdr:from>
    <xdr:to>
      <xdr:col>71</xdr:col>
      <xdr:colOff>177800</xdr:colOff>
      <xdr:row>93</xdr:row>
      <xdr:rowOff>138137</xdr:rowOff>
    </xdr:to>
    <xdr:cxnSp macro="">
      <xdr:nvCxnSpPr>
        <xdr:cNvPr id="714" name="直線コネクタ 713"/>
        <xdr:cNvCxnSpPr/>
      </xdr:nvCxnSpPr>
      <xdr:spPr>
        <a:xfrm flipV="1">
          <a:off x="12814300" y="16060356"/>
          <a:ext cx="889000" cy="22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23749</xdr:rowOff>
    </xdr:from>
    <xdr:to>
      <xdr:col>72</xdr:col>
      <xdr:colOff>38100</xdr:colOff>
      <xdr:row>96</xdr:row>
      <xdr:rowOff>125349</xdr:rowOff>
    </xdr:to>
    <xdr:sp macro="" textlink="">
      <xdr:nvSpPr>
        <xdr:cNvPr id="715" name="フローチャート: 判断 714"/>
        <xdr:cNvSpPr/>
      </xdr:nvSpPr>
      <xdr:spPr>
        <a:xfrm>
          <a:off x="13652500" y="164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116476</xdr:rowOff>
    </xdr:from>
    <xdr:ext cx="534377" cy="259045"/>
    <xdr:sp macro="" textlink="">
      <xdr:nvSpPr>
        <xdr:cNvPr id="716" name="テキスト ボックス 715"/>
        <xdr:cNvSpPr txBox="1"/>
      </xdr:nvSpPr>
      <xdr:spPr>
        <a:xfrm>
          <a:off x="13436111" y="16575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35561</xdr:rowOff>
    </xdr:from>
    <xdr:to>
      <xdr:col>67</xdr:col>
      <xdr:colOff>101600</xdr:colOff>
      <xdr:row>96</xdr:row>
      <xdr:rowOff>137161</xdr:rowOff>
    </xdr:to>
    <xdr:sp macro="" textlink="">
      <xdr:nvSpPr>
        <xdr:cNvPr id="717" name="フローチャート: 判断 716"/>
        <xdr:cNvSpPr/>
      </xdr:nvSpPr>
      <xdr:spPr>
        <a:xfrm>
          <a:off x="12763500" y="1649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128288</xdr:rowOff>
    </xdr:from>
    <xdr:ext cx="534377" cy="259045"/>
    <xdr:sp macro="" textlink="">
      <xdr:nvSpPr>
        <xdr:cNvPr id="718" name="テキスト ボックス 717"/>
        <xdr:cNvSpPr txBox="1"/>
      </xdr:nvSpPr>
      <xdr:spPr>
        <a:xfrm>
          <a:off x="12547111" y="16587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9" name="テキスト ボックス 71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20" name="テキスト ボックス 71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21" name="テキスト ボックス 72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22" name="テキスト ボックス 72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23" name="テキスト ボックス 72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15939</xdr:rowOff>
    </xdr:from>
    <xdr:to>
      <xdr:col>85</xdr:col>
      <xdr:colOff>177800</xdr:colOff>
      <xdr:row>91</xdr:row>
      <xdr:rowOff>117539</xdr:rowOff>
    </xdr:to>
    <xdr:sp macro="" textlink="">
      <xdr:nvSpPr>
        <xdr:cNvPr id="724" name="楕円 723"/>
        <xdr:cNvSpPr/>
      </xdr:nvSpPr>
      <xdr:spPr>
        <a:xfrm>
          <a:off x="16268700" y="15617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123995</xdr:rowOff>
    </xdr:from>
    <xdr:ext cx="534377" cy="259045"/>
    <xdr:sp macro="" textlink="">
      <xdr:nvSpPr>
        <xdr:cNvPr id="725" name="公債費該当値テキスト"/>
        <xdr:cNvSpPr txBox="1"/>
      </xdr:nvSpPr>
      <xdr:spPr>
        <a:xfrm>
          <a:off x="16370300" y="15554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9880</xdr:rowOff>
    </xdr:from>
    <xdr:to>
      <xdr:col>81</xdr:col>
      <xdr:colOff>101600</xdr:colOff>
      <xdr:row>92</xdr:row>
      <xdr:rowOff>111480</xdr:rowOff>
    </xdr:to>
    <xdr:sp macro="" textlink="">
      <xdr:nvSpPr>
        <xdr:cNvPr id="726" name="楕円 725"/>
        <xdr:cNvSpPr/>
      </xdr:nvSpPr>
      <xdr:spPr>
        <a:xfrm>
          <a:off x="15430500" y="15783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128007</xdr:rowOff>
    </xdr:from>
    <xdr:ext cx="534377" cy="259045"/>
    <xdr:sp macro="" textlink="">
      <xdr:nvSpPr>
        <xdr:cNvPr id="727" name="テキスト ボックス 726"/>
        <xdr:cNvSpPr txBox="1"/>
      </xdr:nvSpPr>
      <xdr:spPr>
        <a:xfrm>
          <a:off x="15214111" y="15558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108483</xdr:rowOff>
    </xdr:from>
    <xdr:to>
      <xdr:col>76</xdr:col>
      <xdr:colOff>165100</xdr:colOff>
      <xdr:row>93</xdr:row>
      <xdr:rowOff>38633</xdr:rowOff>
    </xdr:to>
    <xdr:sp macro="" textlink="">
      <xdr:nvSpPr>
        <xdr:cNvPr id="728" name="楕円 727"/>
        <xdr:cNvSpPr/>
      </xdr:nvSpPr>
      <xdr:spPr>
        <a:xfrm>
          <a:off x="14541500" y="15881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55160</xdr:rowOff>
    </xdr:from>
    <xdr:ext cx="534377" cy="259045"/>
    <xdr:sp macro="" textlink="">
      <xdr:nvSpPr>
        <xdr:cNvPr id="729" name="テキスト ボックス 728"/>
        <xdr:cNvSpPr txBox="1"/>
      </xdr:nvSpPr>
      <xdr:spPr>
        <a:xfrm>
          <a:off x="14325111" y="1565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93</xdr:row>
      <xdr:rowOff>64706</xdr:rowOff>
    </xdr:from>
    <xdr:to>
      <xdr:col>72</xdr:col>
      <xdr:colOff>38100</xdr:colOff>
      <xdr:row>93</xdr:row>
      <xdr:rowOff>166306</xdr:rowOff>
    </xdr:to>
    <xdr:sp macro="" textlink="">
      <xdr:nvSpPr>
        <xdr:cNvPr id="730" name="楕円 729"/>
        <xdr:cNvSpPr/>
      </xdr:nvSpPr>
      <xdr:spPr>
        <a:xfrm>
          <a:off x="13652500" y="1600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11383</xdr:rowOff>
    </xdr:from>
    <xdr:ext cx="534377" cy="259045"/>
    <xdr:sp macro="" textlink="">
      <xdr:nvSpPr>
        <xdr:cNvPr id="731" name="テキスト ボックス 730"/>
        <xdr:cNvSpPr txBox="1"/>
      </xdr:nvSpPr>
      <xdr:spPr>
        <a:xfrm>
          <a:off x="13436111" y="15784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87337</xdr:rowOff>
    </xdr:from>
    <xdr:to>
      <xdr:col>67</xdr:col>
      <xdr:colOff>101600</xdr:colOff>
      <xdr:row>94</xdr:row>
      <xdr:rowOff>17487</xdr:rowOff>
    </xdr:to>
    <xdr:sp macro="" textlink="">
      <xdr:nvSpPr>
        <xdr:cNvPr id="732" name="楕円 731"/>
        <xdr:cNvSpPr/>
      </xdr:nvSpPr>
      <xdr:spPr>
        <a:xfrm>
          <a:off x="12763500" y="1603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34014</xdr:rowOff>
    </xdr:from>
    <xdr:ext cx="534377" cy="259045"/>
    <xdr:sp macro="" textlink="">
      <xdr:nvSpPr>
        <xdr:cNvPr id="733" name="テキスト ボックス 732"/>
        <xdr:cNvSpPr txBox="1"/>
      </xdr:nvSpPr>
      <xdr:spPr>
        <a:xfrm>
          <a:off x="12547111" y="1580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34" name="正方形/長方形 73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35" name="正方形/長方形 73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36" name="正方形/長方形 73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7" name="正方形/長方形 73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8" name="正方形/長方形 73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9" name="正方形/長方形 73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40" name="正方形/長方形 73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41" name="正方形/長方形 74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42" name="テキスト ボックス 74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43" name="直線コネクタ 74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44" name="直線コネクタ 743"/>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45" name="テキスト ボックス 744"/>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46" name="直線コネクタ 745"/>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35</xdr:row>
      <xdr:rowOff>54627</xdr:rowOff>
    </xdr:from>
    <xdr:ext cx="377026" cy="259045"/>
    <xdr:sp macro="" textlink="">
      <xdr:nvSpPr>
        <xdr:cNvPr id="747" name="テキスト ボックス 746"/>
        <xdr:cNvSpPr txBox="1"/>
      </xdr:nvSpPr>
      <xdr:spPr>
        <a:xfrm>
          <a:off x="17910974" y="6055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8" name="直線コネクタ 747"/>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49" name="テキスト ボックス 748"/>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50" name="直線コネクタ 749"/>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51" name="テキスト ボックス 750"/>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52" name="直線コネクタ 751"/>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53" name="テキスト ボックス 752"/>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54"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141986</xdr:rowOff>
    </xdr:from>
    <xdr:to>
      <xdr:col>116</xdr:col>
      <xdr:colOff>62864</xdr:colOff>
      <xdr:row>38</xdr:row>
      <xdr:rowOff>139700</xdr:rowOff>
    </xdr:to>
    <xdr:cxnSp macro="">
      <xdr:nvCxnSpPr>
        <xdr:cNvPr id="755" name="直線コネクタ 754"/>
        <xdr:cNvCxnSpPr/>
      </xdr:nvCxnSpPr>
      <xdr:spPr>
        <a:xfrm flipV="1">
          <a:off x="22159595" y="5456936"/>
          <a:ext cx="1269"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56"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7" name="直線コネクタ 756"/>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88663</xdr:rowOff>
    </xdr:from>
    <xdr:ext cx="378565" cy="259045"/>
    <xdr:sp macro="" textlink="">
      <xdr:nvSpPr>
        <xdr:cNvPr id="758" name="諸支出金最大値テキスト"/>
        <xdr:cNvSpPr txBox="1"/>
      </xdr:nvSpPr>
      <xdr:spPr>
        <a:xfrm>
          <a:off x="22212300" y="52321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141986</xdr:rowOff>
    </xdr:from>
    <xdr:to>
      <xdr:col>116</xdr:col>
      <xdr:colOff>152400</xdr:colOff>
      <xdr:row>31</xdr:row>
      <xdr:rowOff>141986</xdr:rowOff>
    </xdr:to>
    <xdr:cxnSp macro="">
      <xdr:nvCxnSpPr>
        <xdr:cNvPr id="759" name="直線コネクタ 758"/>
        <xdr:cNvCxnSpPr/>
      </xdr:nvCxnSpPr>
      <xdr:spPr>
        <a:xfrm>
          <a:off x="22072600" y="5456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60" name="直線コネクタ 759"/>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141495</xdr:rowOff>
    </xdr:from>
    <xdr:ext cx="313932" cy="259045"/>
    <xdr:sp macro="" textlink="">
      <xdr:nvSpPr>
        <xdr:cNvPr id="761" name="諸支出金平均値テキスト"/>
        <xdr:cNvSpPr txBox="1"/>
      </xdr:nvSpPr>
      <xdr:spPr>
        <a:xfrm>
          <a:off x="22212300" y="6313695"/>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118618</xdr:rowOff>
    </xdr:from>
    <xdr:to>
      <xdr:col>116</xdr:col>
      <xdr:colOff>114300</xdr:colOff>
      <xdr:row>38</xdr:row>
      <xdr:rowOff>48768</xdr:rowOff>
    </xdr:to>
    <xdr:sp macro="" textlink="">
      <xdr:nvSpPr>
        <xdr:cNvPr id="762" name="フローチャート: 判断 761"/>
        <xdr:cNvSpPr/>
      </xdr:nvSpPr>
      <xdr:spPr>
        <a:xfrm>
          <a:off x="22110700" y="6462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63" name="直線コネクタ 762"/>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150622</xdr:rowOff>
    </xdr:from>
    <xdr:to>
      <xdr:col>112</xdr:col>
      <xdr:colOff>38100</xdr:colOff>
      <xdr:row>38</xdr:row>
      <xdr:rowOff>80772</xdr:rowOff>
    </xdr:to>
    <xdr:sp macro="" textlink="">
      <xdr:nvSpPr>
        <xdr:cNvPr id="764" name="フローチャート: 判断 763"/>
        <xdr:cNvSpPr/>
      </xdr:nvSpPr>
      <xdr:spPr>
        <a:xfrm>
          <a:off x="21272500" y="6494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36</xdr:row>
      <xdr:rowOff>97299</xdr:rowOff>
    </xdr:from>
    <xdr:ext cx="313932" cy="259045"/>
    <xdr:sp macro="" textlink="">
      <xdr:nvSpPr>
        <xdr:cNvPr id="765" name="テキスト ボックス 764"/>
        <xdr:cNvSpPr txBox="1"/>
      </xdr:nvSpPr>
      <xdr:spPr>
        <a:xfrm>
          <a:off x="21166333" y="62694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66" name="直線コネクタ 765"/>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91186</xdr:rowOff>
    </xdr:from>
    <xdr:to>
      <xdr:col>107</xdr:col>
      <xdr:colOff>101600</xdr:colOff>
      <xdr:row>38</xdr:row>
      <xdr:rowOff>21336</xdr:rowOff>
    </xdr:to>
    <xdr:sp macro="" textlink="">
      <xdr:nvSpPr>
        <xdr:cNvPr id="767" name="フローチャート: 判断 766"/>
        <xdr:cNvSpPr/>
      </xdr:nvSpPr>
      <xdr:spPr>
        <a:xfrm>
          <a:off x="20383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37863</xdr:rowOff>
    </xdr:from>
    <xdr:ext cx="313932" cy="259045"/>
    <xdr:sp macro="" textlink="">
      <xdr:nvSpPr>
        <xdr:cNvPr id="768" name="テキスト ボックス 767"/>
        <xdr:cNvSpPr txBox="1"/>
      </xdr:nvSpPr>
      <xdr:spPr>
        <a:xfrm>
          <a:off x="20277333" y="621006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9" name="直線コネクタ 768"/>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109474</xdr:rowOff>
    </xdr:from>
    <xdr:to>
      <xdr:col>102</xdr:col>
      <xdr:colOff>165100</xdr:colOff>
      <xdr:row>38</xdr:row>
      <xdr:rowOff>39624</xdr:rowOff>
    </xdr:to>
    <xdr:sp macro="" textlink="">
      <xdr:nvSpPr>
        <xdr:cNvPr id="770" name="フローチャート: 判断 769"/>
        <xdr:cNvSpPr/>
      </xdr:nvSpPr>
      <xdr:spPr>
        <a:xfrm>
          <a:off x="19494500" y="6453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56151</xdr:rowOff>
    </xdr:from>
    <xdr:ext cx="313932" cy="259045"/>
    <xdr:sp macro="" textlink="">
      <xdr:nvSpPr>
        <xdr:cNvPr id="771" name="テキスト ボックス 770"/>
        <xdr:cNvSpPr txBox="1"/>
      </xdr:nvSpPr>
      <xdr:spPr>
        <a:xfrm>
          <a:off x="19388333" y="622835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56896</xdr:rowOff>
    </xdr:from>
    <xdr:to>
      <xdr:col>98</xdr:col>
      <xdr:colOff>38100</xdr:colOff>
      <xdr:row>36</xdr:row>
      <xdr:rowOff>158496</xdr:rowOff>
    </xdr:to>
    <xdr:sp macro="" textlink="">
      <xdr:nvSpPr>
        <xdr:cNvPr id="772" name="フローチャート: 判断 771"/>
        <xdr:cNvSpPr/>
      </xdr:nvSpPr>
      <xdr:spPr>
        <a:xfrm>
          <a:off x="18605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35</xdr:row>
      <xdr:rowOff>3573</xdr:rowOff>
    </xdr:from>
    <xdr:ext cx="313932" cy="259045"/>
    <xdr:sp macro="" textlink="">
      <xdr:nvSpPr>
        <xdr:cNvPr id="773" name="テキスト ボックス 772"/>
        <xdr:cNvSpPr txBox="1"/>
      </xdr:nvSpPr>
      <xdr:spPr>
        <a:xfrm>
          <a:off x="18499333" y="600432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74" name="テキスト ボックス 773"/>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5" name="テキスト ボックス 774"/>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6" name="テキスト ボックス 775"/>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7" name="テキスト ボックス 776"/>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8" name="テキスト ボックス 777"/>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9" name="楕円 778"/>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80" name="諸支出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81" name="楕円 780"/>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82" name="テキスト ボックス 781"/>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83" name="楕円 782"/>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84" name="テキスト ボックス 783"/>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85" name="楕円 784"/>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86" name="テキスト ボックス 785"/>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7" name="楕円 786"/>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8" name="テキスト ボックス 787"/>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9" name="正方形/長方形 788"/>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90" name="正方形/長方形 789"/>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91" name="正方形/長方形 790"/>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92" name="正方形/長方形 791"/>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93" name="正方形/長方形 792"/>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94" name="正方形/長方形 793"/>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5" name="正方形/長方形 794"/>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6" name="正方形/長方形 795"/>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7" name="テキスト ボックス 796"/>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8" name="直線コネクタ 797"/>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9" name="直線コネクタ 79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800" name="テキスト ボックス 799"/>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1" name="直線コネクタ 80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802" name="テキスト ボックス 801"/>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3"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804" name="直線コネクタ 803"/>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5"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6" name="直線コネクタ 80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7"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8" name="直線コネクタ 807"/>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9" name="直線コネクタ 808"/>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10"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1" name="フローチャート: 判断 810"/>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12" name="直線コネクタ 811"/>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13" name="フローチャート: 判断 812"/>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14" name="テキスト ボックス 813"/>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5" name="直線コネクタ 814"/>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6" name="フローチャート: 判断 815"/>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7" name="テキスト ボックス 816"/>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8" name="直線コネクタ 817"/>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9" name="フローチャート: 判断 818"/>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20" name="テキスト ボックス 819"/>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1" name="フローチャート: 判断 820"/>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22" name="テキスト ボックス 821"/>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3" name="テキスト ボックス 82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4" name="テキスト ボックス 82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5" name="テキスト ボックス 82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6" name="テキスト ボックス 82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7" name="テキスト ボックス 82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8" name="楕円 827"/>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9"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30" name="楕円 829"/>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31" name="テキスト ボックス 830"/>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32" name="楕円 831"/>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33" name="テキスト ボックス 832"/>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34" name="楕円 833"/>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5" name="テキスト ボックス 834"/>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6" name="楕円 835"/>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7" name="テキスト ボックス 836"/>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8" name="正方形/長方形 837"/>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9" name="正方形/長方形 838"/>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40" name="テキスト ボックス 839"/>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構成比がもっとも大きいのは民生費で、令和３年度から子育て世帯等臨時特別支援事業費などの臨時的な事業が縮小したことから、前年度から一人当たり</a:t>
          </a:r>
          <a:r>
            <a:rPr kumimoji="1" lang="en-US" altLang="ja-JP" sz="1300">
              <a:latin typeface="ＭＳ Ｐゴシック" panose="020B0600070205080204" pitchFamily="50" charset="-128"/>
              <a:ea typeface="ＭＳ Ｐゴシック" panose="020B0600070205080204" pitchFamily="50" charset="-128"/>
            </a:rPr>
            <a:t>6,950</a:t>
          </a:r>
          <a:r>
            <a:rPr kumimoji="1" lang="ja-JP" altLang="en-US" sz="1300">
              <a:latin typeface="ＭＳ Ｐゴシック" panose="020B0600070205080204" pitchFamily="50" charset="-128"/>
              <a:ea typeface="ＭＳ Ｐゴシック" panose="020B0600070205080204" pitchFamily="50" charset="-128"/>
            </a:rPr>
            <a:t>円減少し令和２年度と同水準の</a:t>
          </a:r>
          <a:r>
            <a:rPr kumimoji="1" lang="en-US" altLang="ja-JP" sz="1300">
              <a:latin typeface="ＭＳ Ｐゴシック" panose="020B0600070205080204" pitchFamily="50" charset="-128"/>
              <a:ea typeface="ＭＳ Ｐゴシック" panose="020B0600070205080204" pitchFamily="50" charset="-128"/>
            </a:rPr>
            <a:t>183,119</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30.5</a:t>
          </a:r>
          <a:r>
            <a:rPr kumimoji="1" lang="ja-JP" altLang="en-US" sz="1300">
              <a:latin typeface="ＭＳ Ｐゴシック" panose="020B0600070205080204" pitchFamily="50" charset="-128"/>
              <a:ea typeface="ＭＳ Ｐゴシック" panose="020B0600070205080204" pitchFamily="50" charset="-128"/>
            </a:rPr>
            <a:t>％）となったが、類似団体より高い状況が続いている。次に構成比が大きいのは衛生費で、ごみ・し尿収集施設の運営を直営で行っていることから、類似団体より高い水準で推移しており、一人当たり</a:t>
          </a:r>
          <a:r>
            <a:rPr kumimoji="1" lang="en-US" altLang="ja-JP" sz="1300">
              <a:latin typeface="ＭＳ Ｐゴシック" panose="020B0600070205080204" pitchFamily="50" charset="-128"/>
              <a:ea typeface="ＭＳ Ｐゴシック" panose="020B0600070205080204" pitchFamily="50" charset="-128"/>
            </a:rPr>
            <a:t>72,880</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％）となっている。次に構成比が大きいのは総務費で、各種基金の積立額が減少したことから、前年度から一人当たり</a:t>
          </a:r>
          <a:r>
            <a:rPr kumimoji="1" lang="en-US" altLang="ja-JP" sz="1300">
              <a:latin typeface="ＭＳ Ｐゴシック" panose="020B0600070205080204" pitchFamily="50" charset="-128"/>
              <a:ea typeface="ＭＳ Ｐゴシック" panose="020B0600070205080204" pitchFamily="50" charset="-128"/>
            </a:rPr>
            <a:t>15,565</a:t>
          </a:r>
          <a:r>
            <a:rPr kumimoji="1" lang="ja-JP" altLang="en-US" sz="1300">
              <a:latin typeface="ＭＳ Ｐゴシック" panose="020B0600070205080204" pitchFamily="50" charset="-128"/>
              <a:ea typeface="ＭＳ Ｐゴシック" panose="020B0600070205080204" pitchFamily="50" charset="-128"/>
            </a:rPr>
            <a:t>円減少したものの、</a:t>
          </a:r>
          <a:r>
            <a:rPr kumimoji="1" lang="en-US" altLang="ja-JP" sz="1300">
              <a:latin typeface="ＭＳ Ｐゴシック" panose="020B0600070205080204" pitchFamily="50" charset="-128"/>
              <a:ea typeface="ＭＳ Ｐゴシック" panose="020B0600070205080204" pitchFamily="50" charset="-128"/>
            </a:rPr>
            <a:t>66,915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令和４年度決算の他の特徴としては、令和４年３月</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日発生福島県沖地震及び同年７月大雨被害への対応のため災害復旧事業費が一人当たり前年度より</a:t>
          </a:r>
          <a:r>
            <a:rPr kumimoji="1" lang="en-US" altLang="ja-JP" sz="1300">
              <a:latin typeface="ＭＳ Ｐゴシック" panose="020B0600070205080204" pitchFamily="50" charset="-128"/>
              <a:ea typeface="ＭＳ Ｐゴシック" panose="020B0600070205080204" pitchFamily="50" charset="-128"/>
            </a:rPr>
            <a:t>8,705</a:t>
          </a:r>
          <a:r>
            <a:rPr kumimoji="1" lang="ja-JP" altLang="en-US" sz="1300">
              <a:latin typeface="ＭＳ Ｐゴシック" panose="020B0600070205080204" pitchFamily="50" charset="-128"/>
              <a:ea typeface="ＭＳ Ｐゴシック" panose="020B0600070205080204" pitchFamily="50" charset="-128"/>
            </a:rPr>
            <a:t>円増の</a:t>
          </a:r>
          <a:r>
            <a:rPr kumimoji="1" lang="en-US" altLang="ja-JP" sz="1300">
              <a:latin typeface="ＭＳ Ｐゴシック" panose="020B0600070205080204" pitchFamily="50" charset="-128"/>
              <a:ea typeface="ＭＳ Ｐゴシック" panose="020B0600070205080204" pitchFamily="50" charset="-128"/>
            </a:rPr>
            <a:t>13,853</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2.3</a:t>
          </a:r>
          <a:r>
            <a:rPr kumimoji="1" lang="ja-JP" altLang="en-US" sz="1300">
              <a:latin typeface="ＭＳ Ｐゴシック" panose="020B0600070205080204" pitchFamily="50" charset="-128"/>
              <a:ea typeface="ＭＳ Ｐゴシック" panose="020B0600070205080204" pitchFamily="50" charset="-128"/>
            </a:rPr>
            <a:t>％）となった。商工費は、新型コロナ感染症対策事業者支援事業の縮小等により前年度より一人当たり</a:t>
          </a:r>
          <a:r>
            <a:rPr kumimoji="1" lang="en-US" altLang="ja-JP" sz="1300">
              <a:latin typeface="ＭＳ Ｐゴシック" panose="020B0600070205080204" pitchFamily="50" charset="-128"/>
              <a:ea typeface="ＭＳ Ｐゴシック" panose="020B0600070205080204" pitchFamily="50" charset="-128"/>
            </a:rPr>
            <a:t>13,076</a:t>
          </a:r>
          <a:r>
            <a:rPr kumimoji="1" lang="ja-JP" altLang="en-US" sz="1300">
              <a:latin typeface="ＭＳ Ｐゴシック" panose="020B0600070205080204" pitchFamily="50" charset="-128"/>
              <a:ea typeface="ＭＳ Ｐゴシック" panose="020B0600070205080204" pitchFamily="50" charset="-128"/>
            </a:rPr>
            <a:t>円減少し、</a:t>
          </a:r>
          <a:r>
            <a:rPr kumimoji="1" lang="en-US" altLang="ja-JP" sz="1300">
              <a:latin typeface="ＭＳ Ｐゴシック" panose="020B0600070205080204" pitchFamily="50" charset="-128"/>
              <a:ea typeface="ＭＳ Ｐゴシック" panose="020B0600070205080204" pitchFamily="50" charset="-128"/>
            </a:rPr>
            <a:t>23,218</a:t>
          </a:r>
          <a:r>
            <a:rPr kumimoji="1" lang="ja-JP" altLang="en-US" sz="1300">
              <a:latin typeface="ＭＳ Ｐゴシック" panose="020B0600070205080204" pitchFamily="50" charset="-128"/>
              <a:ea typeface="ＭＳ Ｐゴシック" panose="020B0600070205080204" pitchFamily="50" charset="-128"/>
            </a:rPr>
            <a:t>円となった。公債費は、新クリーンセンター整備事業等の平成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年度に借入した地方債の据置期間が終了したことから、前年度より一人当たり</a:t>
          </a:r>
          <a:r>
            <a:rPr kumimoji="1" lang="en-US" altLang="ja-JP" sz="1300">
              <a:latin typeface="ＭＳ Ｐゴシック" panose="020B0600070205080204" pitchFamily="50" charset="-128"/>
              <a:ea typeface="ＭＳ Ｐゴシック" panose="020B0600070205080204" pitchFamily="50" charset="-128"/>
            </a:rPr>
            <a:t>4,341</a:t>
          </a:r>
          <a:r>
            <a:rPr kumimoji="1" lang="ja-JP" altLang="en-US" sz="1300">
              <a:latin typeface="ＭＳ Ｐゴシック" panose="020B0600070205080204" pitchFamily="50" charset="-128"/>
              <a:ea typeface="ＭＳ Ｐゴシック" panose="020B0600070205080204" pitchFamily="50" charset="-128"/>
            </a:rPr>
            <a:t>円増加し、</a:t>
          </a:r>
          <a:r>
            <a:rPr kumimoji="1" lang="en-US" altLang="ja-JP" sz="1300">
              <a:latin typeface="ＭＳ Ｐゴシック" panose="020B0600070205080204" pitchFamily="50" charset="-128"/>
              <a:ea typeface="ＭＳ Ｐゴシック" panose="020B0600070205080204" pitchFamily="50" charset="-128"/>
            </a:rPr>
            <a:t>65,415</a:t>
          </a:r>
          <a:r>
            <a:rPr kumimoji="1" lang="ja-JP" altLang="en-US" sz="1300">
              <a:latin typeface="ＭＳ Ｐゴシック" panose="020B0600070205080204" pitchFamily="50" charset="-128"/>
              <a:ea typeface="ＭＳ Ｐゴシック" panose="020B0600070205080204" pitchFamily="50" charset="-128"/>
            </a:rPr>
            <a:t>円（構成比</a:t>
          </a:r>
          <a:r>
            <a:rPr kumimoji="1" lang="en-US" altLang="ja-JP" sz="1300">
              <a:latin typeface="ＭＳ Ｐゴシック" panose="020B0600070205080204" pitchFamily="50" charset="-128"/>
              <a:ea typeface="ＭＳ Ｐゴシック" panose="020B0600070205080204" pitchFamily="50" charset="-128"/>
            </a:rPr>
            <a:t>10.1</a:t>
          </a:r>
          <a:r>
            <a:rPr kumimoji="1" lang="ja-JP" altLang="en-US" sz="1300">
              <a:latin typeface="ＭＳ Ｐゴシック" panose="020B0600070205080204" pitchFamily="50" charset="-128"/>
              <a:ea typeface="ＭＳ Ｐゴシック" panose="020B0600070205080204" pitchFamily="50" charset="-128"/>
            </a:rPr>
            <a:t>％）となった。</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00">
              <a:latin typeface="ＭＳ ゴシック" pitchFamily="49" charset="-128"/>
              <a:ea typeface="ＭＳ ゴシック" pitchFamily="49" charset="-128"/>
            </a:rPr>
            <a:t>　令和３年度と比較し、形式収支がやや増加したことにより、実質収支額は</a:t>
          </a:r>
          <a:r>
            <a:rPr kumimoji="1" lang="en-US" altLang="ja-JP" sz="1200">
              <a:latin typeface="ＭＳ ゴシック" pitchFamily="49" charset="-128"/>
              <a:ea typeface="ＭＳ ゴシック" pitchFamily="49" charset="-128"/>
            </a:rPr>
            <a:t>0.05</a:t>
          </a:r>
          <a:r>
            <a:rPr kumimoji="1" lang="ja-JP" altLang="en-US" sz="1200">
              <a:latin typeface="ＭＳ ゴシック" pitchFamily="49" charset="-128"/>
              <a:ea typeface="ＭＳ ゴシック" pitchFamily="49" charset="-128"/>
            </a:rPr>
            <a:t>ポイント増加した。災害復旧事業により翌年度に繰り越すべき財源が増えたことから単年度収支は赤字となった。財政調整基金の取崩額増加により、実質単年度収支は</a:t>
          </a:r>
          <a:r>
            <a:rPr kumimoji="1" lang="en-US" altLang="ja-JP" sz="1200">
              <a:latin typeface="ＭＳ ゴシック" pitchFamily="49" charset="-128"/>
              <a:ea typeface="ＭＳ ゴシック" pitchFamily="49" charset="-128"/>
            </a:rPr>
            <a:t>3.27</a:t>
          </a:r>
          <a:r>
            <a:rPr kumimoji="1" lang="ja-JP" altLang="en-US" sz="1200">
              <a:latin typeface="ＭＳ ゴシック" pitchFamily="49" charset="-128"/>
              <a:ea typeface="ＭＳ ゴシック" pitchFamily="49" charset="-128"/>
            </a:rPr>
            <a:t>ポイント減少した。</a:t>
          </a:r>
          <a:endParaRPr kumimoji="1" lang="en-US" altLang="ja-JP" sz="1200">
            <a:latin typeface="ＭＳ ゴシック" pitchFamily="49" charset="-128"/>
            <a:ea typeface="ＭＳ ゴシック" pitchFamily="49" charset="-128"/>
          </a:endParaRPr>
        </a:p>
        <a:p>
          <a:r>
            <a:rPr kumimoji="1" lang="ja-JP" altLang="en-US" sz="1200">
              <a:latin typeface="ＭＳ ゴシック" pitchFamily="49" charset="-128"/>
              <a:ea typeface="ＭＳ ゴシック" pitchFamily="49" charset="-128"/>
            </a:rPr>
            <a:t>　財政調整基金残高が減少しており、今後も減少していくことが見込まれることから、公共施設の統廃合をはじめ、行政コストの縮減に努め、財政規模のダウンサイジングに取組んでいく。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すべての会計で黒字となっているが、病院事業会計、下水道事業会計への多額の繰出が続いている。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病院事業会計については、令和３年度に資金不足が解消されたが、これまでの取組を継続していくことが必要であり、その中で、医師確保の仕組みづくりとして、令和２年度に基幹型臨床研修病院の指定を受け、令和４年度からの研修医の受入に向け取り組んでいる。機能分担の明確化とダウンサイジングした３病院の病床稼働率の上昇に向け、さらなる安定した経営状態の改善に向け取り組んでいるところ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下水道事業については、令和４年度決算では令和４年３月福島県沖地震や令和４年７月大雨の災害復旧に要した経費が</a:t>
          </a:r>
          <a:r>
            <a:rPr kumimoji="1" lang="en-US" altLang="ja-JP" sz="1400">
              <a:latin typeface="ＭＳ ゴシック" pitchFamily="49" charset="-128"/>
              <a:ea typeface="ＭＳ ゴシック" pitchFamily="49" charset="-128"/>
            </a:rPr>
            <a:t>154,009</a:t>
          </a:r>
          <a:r>
            <a:rPr kumimoji="1" lang="ja-JP" altLang="en-US" sz="1400">
              <a:latin typeface="ＭＳ ゴシック" pitchFamily="49" charset="-128"/>
              <a:ea typeface="ＭＳ ゴシック" pitchFamily="49" charset="-128"/>
            </a:rPr>
            <a:t>千円あった。人口減少や施設の老朽化による更新期が到来などにより経営環境が厳しさを増す中、経費回収率の向上を図るため、令和４年度に、令和５年</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月から平均改定率</a:t>
          </a:r>
          <a:r>
            <a:rPr kumimoji="1" lang="en-US" altLang="ja-JP" sz="1400">
              <a:latin typeface="ＭＳ ゴシック" pitchFamily="49" charset="-128"/>
              <a:ea typeface="ＭＳ ゴシック" pitchFamily="49" charset="-128"/>
            </a:rPr>
            <a:t>33</a:t>
          </a:r>
          <a:r>
            <a:rPr kumimoji="1" lang="ja-JP" altLang="en-US" sz="1400">
              <a:latin typeface="ＭＳ ゴシック" pitchFamily="49" charset="-128"/>
              <a:ea typeface="ＭＳ ゴシック" pitchFamily="49" charset="-128"/>
            </a:rPr>
            <a:t>％とする使用料改定を実施した（令和６年９月までは激変緩和期間とし、平均改定率</a:t>
          </a:r>
          <a:r>
            <a:rPr kumimoji="1" lang="en-US" altLang="ja-JP" sz="1400">
              <a:latin typeface="ＭＳ ゴシック" pitchFamily="49" charset="-128"/>
              <a:ea typeface="ＭＳ ゴシック" pitchFamily="49" charset="-128"/>
            </a:rPr>
            <a:t>17</a:t>
          </a:r>
          <a:r>
            <a:rPr kumimoji="1" lang="ja-JP" altLang="en-US" sz="1400">
              <a:latin typeface="ＭＳ ゴシック" pitchFamily="49" charset="-128"/>
              <a:ea typeface="ＭＳ ゴシック" pitchFamily="49" charset="-128"/>
            </a:rPr>
            <a:t>％）。</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新クリーンセンター整備事業等の平成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年度に借入した地方債の据置期間が終了し、元利償還金が増加したことにより、実質公債費比率の分子が増加した。</a:t>
          </a:r>
        </a:p>
        <a:p>
          <a:r>
            <a:rPr kumimoji="1" lang="ja-JP" altLang="en-US" sz="1400">
              <a:latin typeface="ＭＳ ゴシック" pitchFamily="49" charset="-128"/>
              <a:ea typeface="ＭＳ ゴシック" pitchFamily="49" charset="-128"/>
            </a:rPr>
            <a:t>　実質公債費率は依然として類似団体平均を上回っているため、今後も地方債の新規発行を抑制し、公債費の負担軽減に努める。</a:t>
          </a: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償還期間を</a:t>
          </a:r>
          <a:r>
            <a:rPr kumimoji="1" lang="en-US" altLang="ja-JP" sz="1000">
              <a:latin typeface="ＭＳ ゴシック" pitchFamily="49" charset="-128"/>
              <a:ea typeface="ＭＳ ゴシック" pitchFamily="49" charset="-128"/>
            </a:rPr>
            <a:t>20</a:t>
          </a:r>
          <a:r>
            <a:rPr kumimoji="1" lang="ja-JP" altLang="en-US" sz="1000">
              <a:latin typeface="ＭＳ ゴシック" pitchFamily="49" charset="-128"/>
              <a:ea typeface="ＭＳ ゴシック" pitchFamily="49" charset="-128"/>
            </a:rPr>
            <a:t>年とする満期一括償還地方債１年あたりの元金償還相当額を発行翌年度から減債基金に積み立てているため、基金残高と基金積立相当額に乖離が生じている。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宮城県登米市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に係る地方債現在高の減少や、公営企業債等繰入見込額の減少が、将来負担比率の分子を引き下げた要因となっている。将来負担比率は改善したものの、依然として類似団体平均を上回っていることから、今後とも、新規に発行する地方債の抑制を行うとともに、減債基金を活用した繰上償還の実施により、地方債残高を圧縮し、将来負担額の減少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宮城県登米市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・ふるさと応援基金へ約４億３千万円積み立てた一方、財政調整基金から約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億３千万円、減債基金から約２億８千万円取り崩した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こと等により、基金全体としては約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億６千万円の減となった。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・少子高齢化による社会保障費の増加や普通交付税の一本算定により、財政調整基金は平成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年度末をピークに減少し続けている。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今後においては、公共施設等の修繕・更新等に多額の財政需要が見込まれることから、ますます厳しい財政運営が続くことが予想</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されるため、財政調整基金からの取り崩しのほか、特定目的基金についても、事業の目的に応じて積極的に活用することとしている。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・未来のまちづくり推進基金：協働によるまちづくりの推進に要する経費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・ふるさと応援基金：活力あふれるふるさとづくりに資する寄附事業に要する経費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・公共施設等維持補修基金：公共施設その他の施設の維持補修等に要する経費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・ふるさと基金：活力あふれる地域づくりを推進</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・ふるさと応援基金：令和３年度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NHK</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連続テレビ小説「おかえりモネ」の舞台の１つとなり、令和４年度は基金を活用して約３億８千万円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取り崩して事業を実施したが、引き続きふるさと納税額が高い水準であり、約４億３千万円積み立てたことから、基金額が増加した。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・地域福祉基金：地域福祉の充実、社会福祉の基盤整備を目的とした事業に約２億８千万円を取り崩したことによる減少</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・未来のまちづくり推進基金：地域づくり計画に基づく事業実施のため、令和７年度まで総額</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・公共施設等維持補修基金：「施設修繕・改修計画」に基づき公共施設等の維持補修等に活用予定</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・災害復旧費に要する経費への対応等により、他財源では対応できず、基金取り崩し対応事業が増加したため。</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・財政調整基金は今後減少していくことが見込まれるが、長期財政計画の目標値である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億円程度となるよう努める。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・償還のため約２億８千万円取り崩した一方で、将来の市債の償還に必要な財源の確保のため２億円積み立てしたことによる。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・普通交付税の合併算定替えの終了等により、財政規模が縮小していくことが見込まれる一方、地方債残高が税収の６倍を超える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億円となっていることから、地方債発行額を抑制し、減債基金を活用して地方債残高の縮減に努めていく。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election activeCell="B3" sqref="B3:K5"/>
    </sheetView>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81</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82</v>
      </c>
      <c r="C2" s="182"/>
      <c r="D2" s="183"/>
    </row>
    <row r="3" spans="1:119" ht="18.75" customHeight="1" thickBot="1" x14ac:dyDescent="0.2">
      <c r="A3" s="181"/>
      <c r="B3" s="592" t="s">
        <v>83</v>
      </c>
      <c r="C3" s="593"/>
      <c r="D3" s="593"/>
      <c r="E3" s="594"/>
      <c r="F3" s="594"/>
      <c r="G3" s="594"/>
      <c r="H3" s="594"/>
      <c r="I3" s="594"/>
      <c r="J3" s="594"/>
      <c r="K3" s="594"/>
      <c r="L3" s="594" t="s">
        <v>84</v>
      </c>
      <c r="M3" s="594"/>
      <c r="N3" s="594"/>
      <c r="O3" s="594"/>
      <c r="P3" s="594"/>
      <c r="Q3" s="594"/>
      <c r="R3" s="597"/>
      <c r="S3" s="597"/>
      <c r="T3" s="597"/>
      <c r="U3" s="597"/>
      <c r="V3" s="598"/>
      <c r="W3" s="488" t="s">
        <v>85</v>
      </c>
      <c r="X3" s="489"/>
      <c r="Y3" s="489"/>
      <c r="Z3" s="489"/>
      <c r="AA3" s="489"/>
      <c r="AB3" s="593"/>
      <c r="AC3" s="597" t="s">
        <v>86</v>
      </c>
      <c r="AD3" s="489"/>
      <c r="AE3" s="489"/>
      <c r="AF3" s="489"/>
      <c r="AG3" s="489"/>
      <c r="AH3" s="489"/>
      <c r="AI3" s="489"/>
      <c r="AJ3" s="489"/>
      <c r="AK3" s="489"/>
      <c r="AL3" s="559"/>
      <c r="AM3" s="488" t="s">
        <v>87</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88</v>
      </c>
      <c r="BO3" s="489"/>
      <c r="BP3" s="489"/>
      <c r="BQ3" s="489"/>
      <c r="BR3" s="489"/>
      <c r="BS3" s="489"/>
      <c r="BT3" s="489"/>
      <c r="BU3" s="559"/>
      <c r="BV3" s="488" t="s">
        <v>89</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90</v>
      </c>
      <c r="CU3" s="489"/>
      <c r="CV3" s="489"/>
      <c r="CW3" s="489"/>
      <c r="CX3" s="489"/>
      <c r="CY3" s="489"/>
      <c r="CZ3" s="489"/>
      <c r="DA3" s="559"/>
      <c r="DB3" s="488" t="s">
        <v>91</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92</v>
      </c>
      <c r="AZ4" s="446"/>
      <c r="BA4" s="446"/>
      <c r="BB4" s="446"/>
      <c r="BC4" s="446"/>
      <c r="BD4" s="446"/>
      <c r="BE4" s="446"/>
      <c r="BF4" s="446"/>
      <c r="BG4" s="446"/>
      <c r="BH4" s="446"/>
      <c r="BI4" s="446"/>
      <c r="BJ4" s="446"/>
      <c r="BK4" s="446"/>
      <c r="BL4" s="446"/>
      <c r="BM4" s="447"/>
      <c r="BN4" s="448">
        <v>46229277</v>
      </c>
      <c r="BO4" s="449"/>
      <c r="BP4" s="449"/>
      <c r="BQ4" s="449"/>
      <c r="BR4" s="449"/>
      <c r="BS4" s="449"/>
      <c r="BT4" s="449"/>
      <c r="BU4" s="450"/>
      <c r="BV4" s="448">
        <v>48574153</v>
      </c>
      <c r="BW4" s="449"/>
      <c r="BX4" s="449"/>
      <c r="BY4" s="449"/>
      <c r="BZ4" s="449"/>
      <c r="CA4" s="449"/>
      <c r="CB4" s="449"/>
      <c r="CC4" s="450"/>
      <c r="CD4" s="585" t="s">
        <v>93</v>
      </c>
      <c r="CE4" s="586"/>
      <c r="CF4" s="586"/>
      <c r="CG4" s="586"/>
      <c r="CH4" s="586"/>
      <c r="CI4" s="586"/>
      <c r="CJ4" s="586"/>
      <c r="CK4" s="586"/>
      <c r="CL4" s="586"/>
      <c r="CM4" s="586"/>
      <c r="CN4" s="586"/>
      <c r="CO4" s="586"/>
      <c r="CP4" s="586"/>
      <c r="CQ4" s="586"/>
      <c r="CR4" s="586"/>
      <c r="CS4" s="587"/>
      <c r="CT4" s="588">
        <v>4.3</v>
      </c>
      <c r="CU4" s="589"/>
      <c r="CV4" s="589"/>
      <c r="CW4" s="589"/>
      <c r="CX4" s="589"/>
      <c r="CY4" s="589"/>
      <c r="CZ4" s="589"/>
      <c r="DA4" s="590"/>
      <c r="DB4" s="588">
        <v>4.2</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94</v>
      </c>
      <c r="AN5" s="376"/>
      <c r="AO5" s="376"/>
      <c r="AP5" s="376"/>
      <c r="AQ5" s="376"/>
      <c r="AR5" s="376"/>
      <c r="AS5" s="376"/>
      <c r="AT5" s="377"/>
      <c r="AU5" s="477" t="s">
        <v>95</v>
      </c>
      <c r="AV5" s="478"/>
      <c r="AW5" s="478"/>
      <c r="AX5" s="478"/>
      <c r="AY5" s="433" t="s">
        <v>96</v>
      </c>
      <c r="AZ5" s="434"/>
      <c r="BA5" s="434"/>
      <c r="BB5" s="434"/>
      <c r="BC5" s="434"/>
      <c r="BD5" s="434"/>
      <c r="BE5" s="434"/>
      <c r="BF5" s="434"/>
      <c r="BG5" s="434"/>
      <c r="BH5" s="434"/>
      <c r="BI5" s="434"/>
      <c r="BJ5" s="434"/>
      <c r="BK5" s="434"/>
      <c r="BL5" s="434"/>
      <c r="BM5" s="435"/>
      <c r="BN5" s="419">
        <v>44893154</v>
      </c>
      <c r="BO5" s="420"/>
      <c r="BP5" s="420"/>
      <c r="BQ5" s="420"/>
      <c r="BR5" s="420"/>
      <c r="BS5" s="420"/>
      <c r="BT5" s="420"/>
      <c r="BU5" s="421"/>
      <c r="BV5" s="419">
        <v>47346252</v>
      </c>
      <c r="BW5" s="420"/>
      <c r="BX5" s="420"/>
      <c r="BY5" s="420"/>
      <c r="BZ5" s="420"/>
      <c r="CA5" s="420"/>
      <c r="CB5" s="420"/>
      <c r="CC5" s="421"/>
      <c r="CD5" s="459" t="s">
        <v>97</v>
      </c>
      <c r="CE5" s="379"/>
      <c r="CF5" s="379"/>
      <c r="CG5" s="379"/>
      <c r="CH5" s="379"/>
      <c r="CI5" s="379"/>
      <c r="CJ5" s="379"/>
      <c r="CK5" s="379"/>
      <c r="CL5" s="379"/>
      <c r="CM5" s="379"/>
      <c r="CN5" s="379"/>
      <c r="CO5" s="379"/>
      <c r="CP5" s="379"/>
      <c r="CQ5" s="379"/>
      <c r="CR5" s="379"/>
      <c r="CS5" s="460"/>
      <c r="CT5" s="416">
        <v>96.6</v>
      </c>
      <c r="CU5" s="417"/>
      <c r="CV5" s="417"/>
      <c r="CW5" s="417"/>
      <c r="CX5" s="417"/>
      <c r="CY5" s="417"/>
      <c r="CZ5" s="417"/>
      <c r="DA5" s="418"/>
      <c r="DB5" s="416">
        <v>93.2</v>
      </c>
      <c r="DC5" s="417"/>
      <c r="DD5" s="417"/>
      <c r="DE5" s="417"/>
      <c r="DF5" s="417"/>
      <c r="DG5" s="417"/>
      <c r="DH5" s="417"/>
      <c r="DI5" s="418"/>
    </row>
    <row r="6" spans="1:119" ht="18.75" customHeight="1" x14ac:dyDescent="0.15">
      <c r="A6" s="181"/>
      <c r="B6" s="565" t="s">
        <v>98</v>
      </c>
      <c r="C6" s="406"/>
      <c r="D6" s="406"/>
      <c r="E6" s="566"/>
      <c r="F6" s="566"/>
      <c r="G6" s="566"/>
      <c r="H6" s="566"/>
      <c r="I6" s="566"/>
      <c r="J6" s="566"/>
      <c r="K6" s="566"/>
      <c r="L6" s="566" t="s">
        <v>99</v>
      </c>
      <c r="M6" s="566"/>
      <c r="N6" s="566"/>
      <c r="O6" s="566"/>
      <c r="P6" s="566"/>
      <c r="Q6" s="566"/>
      <c r="R6" s="404"/>
      <c r="S6" s="404"/>
      <c r="T6" s="404"/>
      <c r="U6" s="404"/>
      <c r="V6" s="572"/>
      <c r="W6" s="509" t="s">
        <v>100</v>
      </c>
      <c r="X6" s="405"/>
      <c r="Y6" s="405"/>
      <c r="Z6" s="405"/>
      <c r="AA6" s="405"/>
      <c r="AB6" s="406"/>
      <c r="AC6" s="577" t="s">
        <v>101</v>
      </c>
      <c r="AD6" s="578"/>
      <c r="AE6" s="578"/>
      <c r="AF6" s="578"/>
      <c r="AG6" s="578"/>
      <c r="AH6" s="578"/>
      <c r="AI6" s="578"/>
      <c r="AJ6" s="578"/>
      <c r="AK6" s="578"/>
      <c r="AL6" s="579"/>
      <c r="AM6" s="476" t="s">
        <v>102</v>
      </c>
      <c r="AN6" s="376"/>
      <c r="AO6" s="376"/>
      <c r="AP6" s="376"/>
      <c r="AQ6" s="376"/>
      <c r="AR6" s="376"/>
      <c r="AS6" s="376"/>
      <c r="AT6" s="377"/>
      <c r="AU6" s="477" t="s">
        <v>95</v>
      </c>
      <c r="AV6" s="478"/>
      <c r="AW6" s="478"/>
      <c r="AX6" s="478"/>
      <c r="AY6" s="433" t="s">
        <v>103</v>
      </c>
      <c r="AZ6" s="434"/>
      <c r="BA6" s="434"/>
      <c r="BB6" s="434"/>
      <c r="BC6" s="434"/>
      <c r="BD6" s="434"/>
      <c r="BE6" s="434"/>
      <c r="BF6" s="434"/>
      <c r="BG6" s="434"/>
      <c r="BH6" s="434"/>
      <c r="BI6" s="434"/>
      <c r="BJ6" s="434"/>
      <c r="BK6" s="434"/>
      <c r="BL6" s="434"/>
      <c r="BM6" s="435"/>
      <c r="BN6" s="419">
        <v>1336123</v>
      </c>
      <c r="BO6" s="420"/>
      <c r="BP6" s="420"/>
      <c r="BQ6" s="420"/>
      <c r="BR6" s="420"/>
      <c r="BS6" s="420"/>
      <c r="BT6" s="420"/>
      <c r="BU6" s="421"/>
      <c r="BV6" s="419">
        <v>1227901</v>
      </c>
      <c r="BW6" s="420"/>
      <c r="BX6" s="420"/>
      <c r="BY6" s="420"/>
      <c r="BZ6" s="420"/>
      <c r="CA6" s="420"/>
      <c r="CB6" s="420"/>
      <c r="CC6" s="421"/>
      <c r="CD6" s="459" t="s">
        <v>104</v>
      </c>
      <c r="CE6" s="379"/>
      <c r="CF6" s="379"/>
      <c r="CG6" s="379"/>
      <c r="CH6" s="379"/>
      <c r="CI6" s="379"/>
      <c r="CJ6" s="379"/>
      <c r="CK6" s="379"/>
      <c r="CL6" s="379"/>
      <c r="CM6" s="379"/>
      <c r="CN6" s="379"/>
      <c r="CO6" s="379"/>
      <c r="CP6" s="379"/>
      <c r="CQ6" s="379"/>
      <c r="CR6" s="379"/>
      <c r="CS6" s="460"/>
      <c r="CT6" s="562">
        <v>97.7</v>
      </c>
      <c r="CU6" s="563"/>
      <c r="CV6" s="563"/>
      <c r="CW6" s="563"/>
      <c r="CX6" s="563"/>
      <c r="CY6" s="563"/>
      <c r="CZ6" s="563"/>
      <c r="DA6" s="564"/>
      <c r="DB6" s="562">
        <v>96.1</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105</v>
      </c>
      <c r="AN7" s="376"/>
      <c r="AO7" s="376"/>
      <c r="AP7" s="376"/>
      <c r="AQ7" s="376"/>
      <c r="AR7" s="376"/>
      <c r="AS7" s="376"/>
      <c r="AT7" s="377"/>
      <c r="AU7" s="477" t="s">
        <v>95</v>
      </c>
      <c r="AV7" s="478"/>
      <c r="AW7" s="478"/>
      <c r="AX7" s="478"/>
      <c r="AY7" s="433" t="s">
        <v>106</v>
      </c>
      <c r="AZ7" s="434"/>
      <c r="BA7" s="434"/>
      <c r="BB7" s="434"/>
      <c r="BC7" s="434"/>
      <c r="BD7" s="434"/>
      <c r="BE7" s="434"/>
      <c r="BF7" s="434"/>
      <c r="BG7" s="434"/>
      <c r="BH7" s="434"/>
      <c r="BI7" s="434"/>
      <c r="BJ7" s="434"/>
      <c r="BK7" s="434"/>
      <c r="BL7" s="434"/>
      <c r="BM7" s="435"/>
      <c r="BN7" s="419">
        <v>196537</v>
      </c>
      <c r="BO7" s="420"/>
      <c r="BP7" s="420"/>
      <c r="BQ7" s="420"/>
      <c r="BR7" s="420"/>
      <c r="BS7" s="420"/>
      <c r="BT7" s="420"/>
      <c r="BU7" s="421"/>
      <c r="BV7" s="419">
        <v>62830</v>
      </c>
      <c r="BW7" s="420"/>
      <c r="BX7" s="420"/>
      <c r="BY7" s="420"/>
      <c r="BZ7" s="420"/>
      <c r="CA7" s="420"/>
      <c r="CB7" s="420"/>
      <c r="CC7" s="421"/>
      <c r="CD7" s="459" t="s">
        <v>107</v>
      </c>
      <c r="CE7" s="379"/>
      <c r="CF7" s="379"/>
      <c r="CG7" s="379"/>
      <c r="CH7" s="379"/>
      <c r="CI7" s="379"/>
      <c r="CJ7" s="379"/>
      <c r="CK7" s="379"/>
      <c r="CL7" s="379"/>
      <c r="CM7" s="379"/>
      <c r="CN7" s="379"/>
      <c r="CO7" s="379"/>
      <c r="CP7" s="379"/>
      <c r="CQ7" s="379"/>
      <c r="CR7" s="379"/>
      <c r="CS7" s="460"/>
      <c r="CT7" s="419">
        <v>26505595</v>
      </c>
      <c r="CU7" s="420"/>
      <c r="CV7" s="420"/>
      <c r="CW7" s="420"/>
      <c r="CX7" s="420"/>
      <c r="CY7" s="420"/>
      <c r="CZ7" s="420"/>
      <c r="DA7" s="421"/>
      <c r="DB7" s="419">
        <v>27432229</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108</v>
      </c>
      <c r="AN8" s="376"/>
      <c r="AO8" s="376"/>
      <c r="AP8" s="376"/>
      <c r="AQ8" s="376"/>
      <c r="AR8" s="376"/>
      <c r="AS8" s="376"/>
      <c r="AT8" s="377"/>
      <c r="AU8" s="477" t="s">
        <v>109</v>
      </c>
      <c r="AV8" s="478"/>
      <c r="AW8" s="478"/>
      <c r="AX8" s="478"/>
      <c r="AY8" s="433" t="s">
        <v>110</v>
      </c>
      <c r="AZ8" s="434"/>
      <c r="BA8" s="434"/>
      <c r="BB8" s="434"/>
      <c r="BC8" s="434"/>
      <c r="BD8" s="434"/>
      <c r="BE8" s="434"/>
      <c r="BF8" s="434"/>
      <c r="BG8" s="434"/>
      <c r="BH8" s="434"/>
      <c r="BI8" s="434"/>
      <c r="BJ8" s="434"/>
      <c r="BK8" s="434"/>
      <c r="BL8" s="434"/>
      <c r="BM8" s="435"/>
      <c r="BN8" s="419">
        <v>1139586</v>
      </c>
      <c r="BO8" s="420"/>
      <c r="BP8" s="420"/>
      <c r="BQ8" s="420"/>
      <c r="BR8" s="420"/>
      <c r="BS8" s="420"/>
      <c r="BT8" s="420"/>
      <c r="BU8" s="421"/>
      <c r="BV8" s="419">
        <v>1165071</v>
      </c>
      <c r="BW8" s="420"/>
      <c r="BX8" s="420"/>
      <c r="BY8" s="420"/>
      <c r="BZ8" s="420"/>
      <c r="CA8" s="420"/>
      <c r="CB8" s="420"/>
      <c r="CC8" s="421"/>
      <c r="CD8" s="459" t="s">
        <v>111</v>
      </c>
      <c r="CE8" s="379"/>
      <c r="CF8" s="379"/>
      <c r="CG8" s="379"/>
      <c r="CH8" s="379"/>
      <c r="CI8" s="379"/>
      <c r="CJ8" s="379"/>
      <c r="CK8" s="379"/>
      <c r="CL8" s="379"/>
      <c r="CM8" s="379"/>
      <c r="CN8" s="379"/>
      <c r="CO8" s="379"/>
      <c r="CP8" s="379"/>
      <c r="CQ8" s="379"/>
      <c r="CR8" s="379"/>
      <c r="CS8" s="460"/>
      <c r="CT8" s="522">
        <v>0.36</v>
      </c>
      <c r="CU8" s="523"/>
      <c r="CV8" s="523"/>
      <c r="CW8" s="523"/>
      <c r="CX8" s="523"/>
      <c r="CY8" s="523"/>
      <c r="CZ8" s="523"/>
      <c r="DA8" s="524"/>
      <c r="DB8" s="522">
        <v>0.36</v>
      </c>
      <c r="DC8" s="523"/>
      <c r="DD8" s="523"/>
      <c r="DE8" s="523"/>
      <c r="DF8" s="523"/>
      <c r="DG8" s="523"/>
      <c r="DH8" s="523"/>
      <c r="DI8" s="524"/>
    </row>
    <row r="9" spans="1:119" ht="18.75" customHeight="1" thickBot="1" x14ac:dyDescent="0.2">
      <c r="A9" s="181"/>
      <c r="B9" s="551" t="s">
        <v>112</v>
      </c>
      <c r="C9" s="552"/>
      <c r="D9" s="552"/>
      <c r="E9" s="552"/>
      <c r="F9" s="552"/>
      <c r="G9" s="552"/>
      <c r="H9" s="552"/>
      <c r="I9" s="552"/>
      <c r="J9" s="552"/>
      <c r="K9" s="470"/>
      <c r="L9" s="553" t="s">
        <v>113</v>
      </c>
      <c r="M9" s="554"/>
      <c r="N9" s="554"/>
      <c r="O9" s="554"/>
      <c r="P9" s="554"/>
      <c r="Q9" s="555"/>
      <c r="R9" s="556">
        <v>76037</v>
      </c>
      <c r="S9" s="557"/>
      <c r="T9" s="557"/>
      <c r="U9" s="557"/>
      <c r="V9" s="558"/>
      <c r="W9" s="488" t="s">
        <v>114</v>
      </c>
      <c r="X9" s="489"/>
      <c r="Y9" s="489"/>
      <c r="Z9" s="489"/>
      <c r="AA9" s="489"/>
      <c r="AB9" s="489"/>
      <c r="AC9" s="489"/>
      <c r="AD9" s="489"/>
      <c r="AE9" s="489"/>
      <c r="AF9" s="489"/>
      <c r="AG9" s="489"/>
      <c r="AH9" s="489"/>
      <c r="AI9" s="489"/>
      <c r="AJ9" s="489"/>
      <c r="AK9" s="489"/>
      <c r="AL9" s="559"/>
      <c r="AM9" s="476" t="s">
        <v>115</v>
      </c>
      <c r="AN9" s="376"/>
      <c r="AO9" s="376"/>
      <c r="AP9" s="376"/>
      <c r="AQ9" s="376"/>
      <c r="AR9" s="376"/>
      <c r="AS9" s="376"/>
      <c r="AT9" s="377"/>
      <c r="AU9" s="477" t="s">
        <v>116</v>
      </c>
      <c r="AV9" s="478"/>
      <c r="AW9" s="478"/>
      <c r="AX9" s="478"/>
      <c r="AY9" s="433" t="s">
        <v>117</v>
      </c>
      <c r="AZ9" s="434"/>
      <c r="BA9" s="434"/>
      <c r="BB9" s="434"/>
      <c r="BC9" s="434"/>
      <c r="BD9" s="434"/>
      <c r="BE9" s="434"/>
      <c r="BF9" s="434"/>
      <c r="BG9" s="434"/>
      <c r="BH9" s="434"/>
      <c r="BI9" s="434"/>
      <c r="BJ9" s="434"/>
      <c r="BK9" s="434"/>
      <c r="BL9" s="434"/>
      <c r="BM9" s="435"/>
      <c r="BN9" s="419">
        <v>-25485</v>
      </c>
      <c r="BO9" s="420"/>
      <c r="BP9" s="420"/>
      <c r="BQ9" s="420"/>
      <c r="BR9" s="420"/>
      <c r="BS9" s="420"/>
      <c r="BT9" s="420"/>
      <c r="BU9" s="421"/>
      <c r="BV9" s="419">
        <v>338407</v>
      </c>
      <c r="BW9" s="420"/>
      <c r="BX9" s="420"/>
      <c r="BY9" s="420"/>
      <c r="BZ9" s="420"/>
      <c r="CA9" s="420"/>
      <c r="CB9" s="420"/>
      <c r="CC9" s="421"/>
      <c r="CD9" s="459" t="s">
        <v>118</v>
      </c>
      <c r="CE9" s="379"/>
      <c r="CF9" s="379"/>
      <c r="CG9" s="379"/>
      <c r="CH9" s="379"/>
      <c r="CI9" s="379"/>
      <c r="CJ9" s="379"/>
      <c r="CK9" s="379"/>
      <c r="CL9" s="379"/>
      <c r="CM9" s="379"/>
      <c r="CN9" s="379"/>
      <c r="CO9" s="379"/>
      <c r="CP9" s="379"/>
      <c r="CQ9" s="379"/>
      <c r="CR9" s="379"/>
      <c r="CS9" s="460"/>
      <c r="CT9" s="416">
        <v>15.1</v>
      </c>
      <c r="CU9" s="417"/>
      <c r="CV9" s="417"/>
      <c r="CW9" s="417"/>
      <c r="CX9" s="417"/>
      <c r="CY9" s="417"/>
      <c r="CZ9" s="417"/>
      <c r="DA9" s="418"/>
      <c r="DB9" s="416">
        <v>14.2</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119</v>
      </c>
      <c r="M10" s="376"/>
      <c r="N10" s="376"/>
      <c r="O10" s="376"/>
      <c r="P10" s="376"/>
      <c r="Q10" s="377"/>
      <c r="R10" s="372">
        <v>81959</v>
      </c>
      <c r="S10" s="373"/>
      <c r="T10" s="373"/>
      <c r="U10" s="373"/>
      <c r="V10" s="432"/>
      <c r="W10" s="560"/>
      <c r="X10" s="370"/>
      <c r="Y10" s="370"/>
      <c r="Z10" s="370"/>
      <c r="AA10" s="370"/>
      <c r="AB10" s="370"/>
      <c r="AC10" s="370"/>
      <c r="AD10" s="370"/>
      <c r="AE10" s="370"/>
      <c r="AF10" s="370"/>
      <c r="AG10" s="370"/>
      <c r="AH10" s="370"/>
      <c r="AI10" s="370"/>
      <c r="AJ10" s="370"/>
      <c r="AK10" s="370"/>
      <c r="AL10" s="561"/>
      <c r="AM10" s="476" t="s">
        <v>120</v>
      </c>
      <c r="AN10" s="376"/>
      <c r="AO10" s="376"/>
      <c r="AP10" s="376"/>
      <c r="AQ10" s="376"/>
      <c r="AR10" s="376"/>
      <c r="AS10" s="376"/>
      <c r="AT10" s="377"/>
      <c r="AU10" s="477" t="s">
        <v>121</v>
      </c>
      <c r="AV10" s="478"/>
      <c r="AW10" s="478"/>
      <c r="AX10" s="478"/>
      <c r="AY10" s="433" t="s">
        <v>122</v>
      </c>
      <c r="AZ10" s="434"/>
      <c r="BA10" s="434"/>
      <c r="BB10" s="434"/>
      <c r="BC10" s="434"/>
      <c r="BD10" s="434"/>
      <c r="BE10" s="434"/>
      <c r="BF10" s="434"/>
      <c r="BG10" s="434"/>
      <c r="BH10" s="434"/>
      <c r="BI10" s="434"/>
      <c r="BJ10" s="434"/>
      <c r="BK10" s="434"/>
      <c r="BL10" s="434"/>
      <c r="BM10" s="435"/>
      <c r="BN10" s="419">
        <v>4131</v>
      </c>
      <c r="BO10" s="420"/>
      <c r="BP10" s="420"/>
      <c r="BQ10" s="420"/>
      <c r="BR10" s="420"/>
      <c r="BS10" s="420"/>
      <c r="BT10" s="420"/>
      <c r="BU10" s="421"/>
      <c r="BV10" s="419">
        <v>4156</v>
      </c>
      <c r="BW10" s="420"/>
      <c r="BX10" s="420"/>
      <c r="BY10" s="420"/>
      <c r="BZ10" s="420"/>
      <c r="CA10" s="420"/>
      <c r="CB10" s="420"/>
      <c r="CC10" s="421"/>
      <c r="CD10" s="184" t="s">
        <v>123</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124</v>
      </c>
      <c r="M11" s="381"/>
      <c r="N11" s="381"/>
      <c r="O11" s="381"/>
      <c r="P11" s="381"/>
      <c r="Q11" s="382"/>
      <c r="R11" s="548" t="s">
        <v>125</v>
      </c>
      <c r="S11" s="549"/>
      <c r="T11" s="549"/>
      <c r="U11" s="549"/>
      <c r="V11" s="550"/>
      <c r="W11" s="560"/>
      <c r="X11" s="370"/>
      <c r="Y11" s="370"/>
      <c r="Z11" s="370"/>
      <c r="AA11" s="370"/>
      <c r="AB11" s="370"/>
      <c r="AC11" s="370"/>
      <c r="AD11" s="370"/>
      <c r="AE11" s="370"/>
      <c r="AF11" s="370"/>
      <c r="AG11" s="370"/>
      <c r="AH11" s="370"/>
      <c r="AI11" s="370"/>
      <c r="AJ11" s="370"/>
      <c r="AK11" s="370"/>
      <c r="AL11" s="561"/>
      <c r="AM11" s="476" t="s">
        <v>126</v>
      </c>
      <c r="AN11" s="376"/>
      <c r="AO11" s="376"/>
      <c r="AP11" s="376"/>
      <c r="AQ11" s="376"/>
      <c r="AR11" s="376"/>
      <c r="AS11" s="376"/>
      <c r="AT11" s="377"/>
      <c r="AU11" s="477" t="s">
        <v>127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131</v>
      </c>
      <c r="DC11" s="523"/>
      <c r="DD11" s="523"/>
      <c r="DE11" s="523"/>
      <c r="DF11" s="523"/>
      <c r="DG11" s="523"/>
      <c r="DH11" s="523"/>
      <c r="DI11" s="524"/>
    </row>
    <row r="12" spans="1:119" ht="18.75" customHeight="1" x14ac:dyDescent="0.15">
      <c r="A12" s="181"/>
      <c r="B12" s="525" t="s">
        <v>132</v>
      </c>
      <c r="C12" s="526"/>
      <c r="D12" s="526"/>
      <c r="E12" s="526"/>
      <c r="F12" s="526"/>
      <c r="G12" s="526"/>
      <c r="H12" s="526"/>
      <c r="I12" s="526"/>
      <c r="J12" s="526"/>
      <c r="K12" s="527"/>
      <c r="L12" s="534" t="s">
        <v>133</v>
      </c>
      <c r="M12" s="535"/>
      <c r="N12" s="535"/>
      <c r="O12" s="535"/>
      <c r="P12" s="535"/>
      <c r="Q12" s="536"/>
      <c r="R12" s="537">
        <v>74795</v>
      </c>
      <c r="S12" s="538"/>
      <c r="T12" s="538"/>
      <c r="U12" s="538"/>
      <c r="V12" s="539"/>
      <c r="W12" s="540" t="s">
        <v>1</v>
      </c>
      <c r="X12" s="478"/>
      <c r="Y12" s="478"/>
      <c r="Z12" s="478"/>
      <c r="AA12" s="478"/>
      <c r="AB12" s="541"/>
      <c r="AC12" s="542" t="s">
        <v>134</v>
      </c>
      <c r="AD12" s="543"/>
      <c r="AE12" s="543"/>
      <c r="AF12" s="543"/>
      <c r="AG12" s="544"/>
      <c r="AH12" s="542" t="s">
        <v>135</v>
      </c>
      <c r="AI12" s="543"/>
      <c r="AJ12" s="543"/>
      <c r="AK12" s="543"/>
      <c r="AL12" s="545"/>
      <c r="AM12" s="476" t="s">
        <v>136</v>
      </c>
      <c r="AN12" s="376"/>
      <c r="AO12" s="376"/>
      <c r="AP12" s="376"/>
      <c r="AQ12" s="376"/>
      <c r="AR12" s="376"/>
      <c r="AS12" s="376"/>
      <c r="AT12" s="377"/>
      <c r="AU12" s="477" t="s">
        <v>137</v>
      </c>
      <c r="AV12" s="478"/>
      <c r="AW12" s="478"/>
      <c r="AX12" s="478"/>
      <c r="AY12" s="433" t="s">
        <v>138</v>
      </c>
      <c r="AZ12" s="434"/>
      <c r="BA12" s="434"/>
      <c r="BB12" s="434"/>
      <c r="BC12" s="434"/>
      <c r="BD12" s="434"/>
      <c r="BE12" s="434"/>
      <c r="BF12" s="434"/>
      <c r="BG12" s="434"/>
      <c r="BH12" s="434"/>
      <c r="BI12" s="434"/>
      <c r="BJ12" s="434"/>
      <c r="BK12" s="434"/>
      <c r="BL12" s="434"/>
      <c r="BM12" s="435"/>
      <c r="BN12" s="419">
        <v>1334587</v>
      </c>
      <c r="BO12" s="420"/>
      <c r="BP12" s="420"/>
      <c r="BQ12" s="420"/>
      <c r="BR12" s="420"/>
      <c r="BS12" s="420"/>
      <c r="BT12" s="420"/>
      <c r="BU12" s="421"/>
      <c r="BV12" s="419">
        <v>850781</v>
      </c>
      <c r="BW12" s="420"/>
      <c r="BX12" s="420"/>
      <c r="BY12" s="420"/>
      <c r="BZ12" s="420"/>
      <c r="CA12" s="420"/>
      <c r="CB12" s="420"/>
      <c r="CC12" s="421"/>
      <c r="CD12" s="459" t="s">
        <v>139</v>
      </c>
      <c r="CE12" s="379"/>
      <c r="CF12" s="379"/>
      <c r="CG12" s="379"/>
      <c r="CH12" s="379"/>
      <c r="CI12" s="379"/>
      <c r="CJ12" s="379"/>
      <c r="CK12" s="379"/>
      <c r="CL12" s="379"/>
      <c r="CM12" s="379"/>
      <c r="CN12" s="379"/>
      <c r="CO12" s="379"/>
      <c r="CP12" s="379"/>
      <c r="CQ12" s="379"/>
      <c r="CR12" s="379"/>
      <c r="CS12" s="460"/>
      <c r="CT12" s="522" t="s">
        <v>140</v>
      </c>
      <c r="CU12" s="523"/>
      <c r="CV12" s="523"/>
      <c r="CW12" s="523"/>
      <c r="CX12" s="523"/>
      <c r="CY12" s="523"/>
      <c r="CZ12" s="523"/>
      <c r="DA12" s="524"/>
      <c r="DB12" s="522" t="s">
        <v>131</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141</v>
      </c>
      <c r="N13" s="504"/>
      <c r="O13" s="504"/>
      <c r="P13" s="504"/>
      <c r="Q13" s="505"/>
      <c r="R13" s="506">
        <v>74416</v>
      </c>
      <c r="S13" s="507"/>
      <c r="T13" s="507"/>
      <c r="U13" s="507"/>
      <c r="V13" s="508"/>
      <c r="W13" s="509" t="s">
        <v>142</v>
      </c>
      <c r="X13" s="405"/>
      <c r="Y13" s="405"/>
      <c r="Z13" s="405"/>
      <c r="AA13" s="405"/>
      <c r="AB13" s="406"/>
      <c r="AC13" s="372">
        <v>4962</v>
      </c>
      <c r="AD13" s="373"/>
      <c r="AE13" s="373"/>
      <c r="AF13" s="373"/>
      <c r="AG13" s="374"/>
      <c r="AH13" s="372">
        <v>5212</v>
      </c>
      <c r="AI13" s="373"/>
      <c r="AJ13" s="373"/>
      <c r="AK13" s="373"/>
      <c r="AL13" s="432"/>
      <c r="AM13" s="476" t="s">
        <v>143</v>
      </c>
      <c r="AN13" s="376"/>
      <c r="AO13" s="376"/>
      <c r="AP13" s="376"/>
      <c r="AQ13" s="376"/>
      <c r="AR13" s="376"/>
      <c r="AS13" s="376"/>
      <c r="AT13" s="377"/>
      <c r="AU13" s="477" t="s">
        <v>121</v>
      </c>
      <c r="AV13" s="478"/>
      <c r="AW13" s="478"/>
      <c r="AX13" s="478"/>
      <c r="AY13" s="433" t="s">
        <v>144</v>
      </c>
      <c r="AZ13" s="434"/>
      <c r="BA13" s="434"/>
      <c r="BB13" s="434"/>
      <c r="BC13" s="434"/>
      <c r="BD13" s="434"/>
      <c r="BE13" s="434"/>
      <c r="BF13" s="434"/>
      <c r="BG13" s="434"/>
      <c r="BH13" s="434"/>
      <c r="BI13" s="434"/>
      <c r="BJ13" s="434"/>
      <c r="BK13" s="434"/>
      <c r="BL13" s="434"/>
      <c r="BM13" s="435"/>
      <c r="BN13" s="419">
        <v>-1355941</v>
      </c>
      <c r="BO13" s="420"/>
      <c r="BP13" s="420"/>
      <c r="BQ13" s="420"/>
      <c r="BR13" s="420"/>
      <c r="BS13" s="420"/>
      <c r="BT13" s="420"/>
      <c r="BU13" s="421"/>
      <c r="BV13" s="419">
        <v>-508218</v>
      </c>
      <c r="BW13" s="420"/>
      <c r="BX13" s="420"/>
      <c r="BY13" s="420"/>
      <c r="BZ13" s="420"/>
      <c r="CA13" s="420"/>
      <c r="CB13" s="420"/>
      <c r="CC13" s="421"/>
      <c r="CD13" s="459" t="s">
        <v>145</v>
      </c>
      <c r="CE13" s="379"/>
      <c r="CF13" s="379"/>
      <c r="CG13" s="379"/>
      <c r="CH13" s="379"/>
      <c r="CI13" s="379"/>
      <c r="CJ13" s="379"/>
      <c r="CK13" s="379"/>
      <c r="CL13" s="379"/>
      <c r="CM13" s="379"/>
      <c r="CN13" s="379"/>
      <c r="CO13" s="379"/>
      <c r="CP13" s="379"/>
      <c r="CQ13" s="379"/>
      <c r="CR13" s="379"/>
      <c r="CS13" s="460"/>
      <c r="CT13" s="416">
        <v>8.3000000000000007</v>
      </c>
      <c r="CU13" s="417"/>
      <c r="CV13" s="417"/>
      <c r="CW13" s="417"/>
      <c r="CX13" s="417"/>
      <c r="CY13" s="417"/>
      <c r="CZ13" s="417"/>
      <c r="DA13" s="418"/>
      <c r="DB13" s="416">
        <v>7.1</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146</v>
      </c>
      <c r="M14" s="546"/>
      <c r="N14" s="546"/>
      <c r="O14" s="546"/>
      <c r="P14" s="546"/>
      <c r="Q14" s="547"/>
      <c r="R14" s="506">
        <v>76120</v>
      </c>
      <c r="S14" s="507"/>
      <c r="T14" s="507"/>
      <c r="U14" s="507"/>
      <c r="V14" s="508"/>
      <c r="W14" s="510"/>
      <c r="X14" s="408"/>
      <c r="Y14" s="408"/>
      <c r="Z14" s="408"/>
      <c r="AA14" s="408"/>
      <c r="AB14" s="409"/>
      <c r="AC14" s="499">
        <v>13.4</v>
      </c>
      <c r="AD14" s="500"/>
      <c r="AE14" s="500"/>
      <c r="AF14" s="500"/>
      <c r="AG14" s="501"/>
      <c r="AH14" s="499">
        <v>13.2</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147</v>
      </c>
      <c r="CE14" s="457"/>
      <c r="CF14" s="457"/>
      <c r="CG14" s="457"/>
      <c r="CH14" s="457"/>
      <c r="CI14" s="457"/>
      <c r="CJ14" s="457"/>
      <c r="CK14" s="457"/>
      <c r="CL14" s="457"/>
      <c r="CM14" s="457"/>
      <c r="CN14" s="457"/>
      <c r="CO14" s="457"/>
      <c r="CP14" s="457"/>
      <c r="CQ14" s="457"/>
      <c r="CR14" s="457"/>
      <c r="CS14" s="458"/>
      <c r="CT14" s="516">
        <v>66.400000000000006</v>
      </c>
      <c r="CU14" s="517"/>
      <c r="CV14" s="517"/>
      <c r="CW14" s="517"/>
      <c r="CX14" s="517"/>
      <c r="CY14" s="517"/>
      <c r="CZ14" s="517"/>
      <c r="DA14" s="518"/>
      <c r="DB14" s="516">
        <v>69</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148</v>
      </c>
      <c r="N15" s="504"/>
      <c r="O15" s="504"/>
      <c r="P15" s="504"/>
      <c r="Q15" s="505"/>
      <c r="R15" s="506">
        <v>75752</v>
      </c>
      <c r="S15" s="507"/>
      <c r="T15" s="507"/>
      <c r="U15" s="507"/>
      <c r="V15" s="508"/>
      <c r="W15" s="509" t="s">
        <v>149</v>
      </c>
      <c r="X15" s="405"/>
      <c r="Y15" s="405"/>
      <c r="Z15" s="405"/>
      <c r="AA15" s="405"/>
      <c r="AB15" s="406"/>
      <c r="AC15" s="372">
        <v>11025</v>
      </c>
      <c r="AD15" s="373"/>
      <c r="AE15" s="373"/>
      <c r="AF15" s="373"/>
      <c r="AG15" s="374"/>
      <c r="AH15" s="372">
        <v>12158</v>
      </c>
      <c r="AI15" s="373"/>
      <c r="AJ15" s="373"/>
      <c r="AK15" s="373"/>
      <c r="AL15" s="432"/>
      <c r="AM15" s="476"/>
      <c r="AN15" s="376"/>
      <c r="AO15" s="376"/>
      <c r="AP15" s="376"/>
      <c r="AQ15" s="376"/>
      <c r="AR15" s="376"/>
      <c r="AS15" s="376"/>
      <c r="AT15" s="377"/>
      <c r="AU15" s="477"/>
      <c r="AV15" s="478"/>
      <c r="AW15" s="478"/>
      <c r="AX15" s="478"/>
      <c r="AY15" s="445" t="s">
        <v>150</v>
      </c>
      <c r="AZ15" s="446"/>
      <c r="BA15" s="446"/>
      <c r="BB15" s="446"/>
      <c r="BC15" s="446"/>
      <c r="BD15" s="446"/>
      <c r="BE15" s="446"/>
      <c r="BF15" s="446"/>
      <c r="BG15" s="446"/>
      <c r="BH15" s="446"/>
      <c r="BI15" s="446"/>
      <c r="BJ15" s="446"/>
      <c r="BK15" s="446"/>
      <c r="BL15" s="446"/>
      <c r="BM15" s="447"/>
      <c r="BN15" s="448">
        <v>8612309</v>
      </c>
      <c r="BO15" s="449"/>
      <c r="BP15" s="449"/>
      <c r="BQ15" s="449"/>
      <c r="BR15" s="449"/>
      <c r="BS15" s="449"/>
      <c r="BT15" s="449"/>
      <c r="BU15" s="450"/>
      <c r="BV15" s="448">
        <v>8353573</v>
      </c>
      <c r="BW15" s="449"/>
      <c r="BX15" s="449"/>
      <c r="BY15" s="449"/>
      <c r="BZ15" s="449"/>
      <c r="CA15" s="449"/>
      <c r="CB15" s="449"/>
      <c r="CC15" s="450"/>
      <c r="CD15" s="519" t="s">
        <v>151</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152</v>
      </c>
      <c r="M16" s="494"/>
      <c r="N16" s="494"/>
      <c r="O16" s="494"/>
      <c r="P16" s="494"/>
      <c r="Q16" s="495"/>
      <c r="R16" s="496" t="s">
        <v>153</v>
      </c>
      <c r="S16" s="497"/>
      <c r="T16" s="497"/>
      <c r="U16" s="497"/>
      <c r="V16" s="498"/>
      <c r="W16" s="510"/>
      <c r="X16" s="408"/>
      <c r="Y16" s="408"/>
      <c r="Z16" s="408"/>
      <c r="AA16" s="408"/>
      <c r="AB16" s="409"/>
      <c r="AC16" s="499">
        <v>29.7</v>
      </c>
      <c r="AD16" s="500"/>
      <c r="AE16" s="500"/>
      <c r="AF16" s="500"/>
      <c r="AG16" s="501"/>
      <c r="AH16" s="499">
        <v>30.8</v>
      </c>
      <c r="AI16" s="500"/>
      <c r="AJ16" s="500"/>
      <c r="AK16" s="500"/>
      <c r="AL16" s="502"/>
      <c r="AM16" s="476"/>
      <c r="AN16" s="376"/>
      <c r="AO16" s="376"/>
      <c r="AP16" s="376"/>
      <c r="AQ16" s="376"/>
      <c r="AR16" s="376"/>
      <c r="AS16" s="376"/>
      <c r="AT16" s="377"/>
      <c r="AU16" s="477"/>
      <c r="AV16" s="478"/>
      <c r="AW16" s="478"/>
      <c r="AX16" s="478"/>
      <c r="AY16" s="433" t="s">
        <v>154</v>
      </c>
      <c r="AZ16" s="434"/>
      <c r="BA16" s="434"/>
      <c r="BB16" s="434"/>
      <c r="BC16" s="434"/>
      <c r="BD16" s="434"/>
      <c r="BE16" s="434"/>
      <c r="BF16" s="434"/>
      <c r="BG16" s="434"/>
      <c r="BH16" s="434"/>
      <c r="BI16" s="434"/>
      <c r="BJ16" s="434"/>
      <c r="BK16" s="434"/>
      <c r="BL16" s="434"/>
      <c r="BM16" s="435"/>
      <c r="BN16" s="419">
        <v>24111879</v>
      </c>
      <c r="BO16" s="420"/>
      <c r="BP16" s="420"/>
      <c r="BQ16" s="420"/>
      <c r="BR16" s="420"/>
      <c r="BS16" s="420"/>
      <c r="BT16" s="420"/>
      <c r="BU16" s="421"/>
      <c r="BV16" s="419">
        <v>24274459</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155</v>
      </c>
      <c r="N17" s="513"/>
      <c r="O17" s="513"/>
      <c r="P17" s="513"/>
      <c r="Q17" s="514"/>
      <c r="R17" s="496" t="s">
        <v>156</v>
      </c>
      <c r="S17" s="497"/>
      <c r="T17" s="497"/>
      <c r="U17" s="497"/>
      <c r="V17" s="498"/>
      <c r="W17" s="509" t="s">
        <v>157</v>
      </c>
      <c r="X17" s="405"/>
      <c r="Y17" s="405"/>
      <c r="Z17" s="405"/>
      <c r="AA17" s="405"/>
      <c r="AB17" s="406"/>
      <c r="AC17" s="372">
        <v>21111</v>
      </c>
      <c r="AD17" s="373"/>
      <c r="AE17" s="373"/>
      <c r="AF17" s="373"/>
      <c r="AG17" s="374"/>
      <c r="AH17" s="372">
        <v>22128</v>
      </c>
      <c r="AI17" s="373"/>
      <c r="AJ17" s="373"/>
      <c r="AK17" s="373"/>
      <c r="AL17" s="432"/>
      <c r="AM17" s="476"/>
      <c r="AN17" s="376"/>
      <c r="AO17" s="376"/>
      <c r="AP17" s="376"/>
      <c r="AQ17" s="376"/>
      <c r="AR17" s="376"/>
      <c r="AS17" s="376"/>
      <c r="AT17" s="377"/>
      <c r="AU17" s="477"/>
      <c r="AV17" s="478"/>
      <c r="AW17" s="478"/>
      <c r="AX17" s="478"/>
      <c r="AY17" s="433" t="s">
        <v>158</v>
      </c>
      <c r="AZ17" s="434"/>
      <c r="BA17" s="434"/>
      <c r="BB17" s="434"/>
      <c r="BC17" s="434"/>
      <c r="BD17" s="434"/>
      <c r="BE17" s="434"/>
      <c r="BF17" s="434"/>
      <c r="BG17" s="434"/>
      <c r="BH17" s="434"/>
      <c r="BI17" s="434"/>
      <c r="BJ17" s="434"/>
      <c r="BK17" s="434"/>
      <c r="BL17" s="434"/>
      <c r="BM17" s="435"/>
      <c r="BN17" s="419">
        <v>10694094</v>
      </c>
      <c r="BO17" s="420"/>
      <c r="BP17" s="420"/>
      <c r="BQ17" s="420"/>
      <c r="BR17" s="420"/>
      <c r="BS17" s="420"/>
      <c r="BT17" s="420"/>
      <c r="BU17" s="421"/>
      <c r="BV17" s="419">
        <v>10342556</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159</v>
      </c>
      <c r="C18" s="470"/>
      <c r="D18" s="470"/>
      <c r="E18" s="471"/>
      <c r="F18" s="471"/>
      <c r="G18" s="471"/>
      <c r="H18" s="471"/>
      <c r="I18" s="471"/>
      <c r="J18" s="471"/>
      <c r="K18" s="471"/>
      <c r="L18" s="472">
        <v>536.09</v>
      </c>
      <c r="M18" s="472"/>
      <c r="N18" s="472"/>
      <c r="O18" s="472"/>
      <c r="P18" s="472"/>
      <c r="Q18" s="472"/>
      <c r="R18" s="473"/>
      <c r="S18" s="473"/>
      <c r="T18" s="473"/>
      <c r="U18" s="473"/>
      <c r="V18" s="474"/>
      <c r="W18" s="490"/>
      <c r="X18" s="491"/>
      <c r="Y18" s="491"/>
      <c r="Z18" s="491"/>
      <c r="AA18" s="491"/>
      <c r="AB18" s="515"/>
      <c r="AC18" s="389">
        <v>56.9</v>
      </c>
      <c r="AD18" s="390"/>
      <c r="AE18" s="390"/>
      <c r="AF18" s="390"/>
      <c r="AG18" s="475"/>
      <c r="AH18" s="389">
        <v>56</v>
      </c>
      <c r="AI18" s="390"/>
      <c r="AJ18" s="390"/>
      <c r="AK18" s="390"/>
      <c r="AL18" s="391"/>
      <c r="AM18" s="476"/>
      <c r="AN18" s="376"/>
      <c r="AO18" s="376"/>
      <c r="AP18" s="376"/>
      <c r="AQ18" s="376"/>
      <c r="AR18" s="376"/>
      <c r="AS18" s="376"/>
      <c r="AT18" s="377"/>
      <c r="AU18" s="477"/>
      <c r="AV18" s="478"/>
      <c r="AW18" s="478"/>
      <c r="AX18" s="478"/>
      <c r="AY18" s="433" t="s">
        <v>160</v>
      </c>
      <c r="AZ18" s="434"/>
      <c r="BA18" s="434"/>
      <c r="BB18" s="434"/>
      <c r="BC18" s="434"/>
      <c r="BD18" s="434"/>
      <c r="BE18" s="434"/>
      <c r="BF18" s="434"/>
      <c r="BG18" s="434"/>
      <c r="BH18" s="434"/>
      <c r="BI18" s="434"/>
      <c r="BJ18" s="434"/>
      <c r="BK18" s="434"/>
      <c r="BL18" s="434"/>
      <c r="BM18" s="435"/>
      <c r="BN18" s="419">
        <v>25795170</v>
      </c>
      <c r="BO18" s="420"/>
      <c r="BP18" s="420"/>
      <c r="BQ18" s="420"/>
      <c r="BR18" s="420"/>
      <c r="BS18" s="420"/>
      <c r="BT18" s="420"/>
      <c r="BU18" s="421"/>
      <c r="BV18" s="419">
        <v>25729105</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161</v>
      </c>
      <c r="C19" s="470"/>
      <c r="D19" s="470"/>
      <c r="E19" s="471"/>
      <c r="F19" s="471"/>
      <c r="G19" s="471"/>
      <c r="H19" s="471"/>
      <c r="I19" s="471"/>
      <c r="J19" s="471"/>
      <c r="K19" s="471"/>
      <c r="L19" s="479">
        <v>142</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162</v>
      </c>
      <c r="AZ19" s="434"/>
      <c r="BA19" s="434"/>
      <c r="BB19" s="434"/>
      <c r="BC19" s="434"/>
      <c r="BD19" s="434"/>
      <c r="BE19" s="434"/>
      <c r="BF19" s="434"/>
      <c r="BG19" s="434"/>
      <c r="BH19" s="434"/>
      <c r="BI19" s="434"/>
      <c r="BJ19" s="434"/>
      <c r="BK19" s="434"/>
      <c r="BL19" s="434"/>
      <c r="BM19" s="435"/>
      <c r="BN19" s="419">
        <v>31801981</v>
      </c>
      <c r="BO19" s="420"/>
      <c r="BP19" s="420"/>
      <c r="BQ19" s="420"/>
      <c r="BR19" s="420"/>
      <c r="BS19" s="420"/>
      <c r="BT19" s="420"/>
      <c r="BU19" s="421"/>
      <c r="BV19" s="419">
        <v>32047430</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163</v>
      </c>
      <c r="C20" s="470"/>
      <c r="D20" s="470"/>
      <c r="E20" s="471"/>
      <c r="F20" s="471"/>
      <c r="G20" s="471"/>
      <c r="H20" s="471"/>
      <c r="I20" s="471"/>
      <c r="J20" s="471"/>
      <c r="K20" s="471"/>
      <c r="L20" s="479">
        <v>25697</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164</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165</v>
      </c>
      <c r="C22" s="396"/>
      <c r="D22" s="397"/>
      <c r="E22" s="404" t="s">
        <v>1</v>
      </c>
      <c r="F22" s="405"/>
      <c r="G22" s="405"/>
      <c r="H22" s="405"/>
      <c r="I22" s="405"/>
      <c r="J22" s="405"/>
      <c r="K22" s="406"/>
      <c r="L22" s="404" t="s">
        <v>166</v>
      </c>
      <c r="M22" s="405"/>
      <c r="N22" s="405"/>
      <c r="O22" s="405"/>
      <c r="P22" s="406"/>
      <c r="Q22" s="410" t="s">
        <v>167</v>
      </c>
      <c r="R22" s="411"/>
      <c r="S22" s="411"/>
      <c r="T22" s="411"/>
      <c r="U22" s="411"/>
      <c r="V22" s="412"/>
      <c r="W22" s="461" t="s">
        <v>168</v>
      </c>
      <c r="X22" s="396"/>
      <c r="Y22" s="397"/>
      <c r="Z22" s="404" t="s">
        <v>1</v>
      </c>
      <c r="AA22" s="405"/>
      <c r="AB22" s="405"/>
      <c r="AC22" s="405"/>
      <c r="AD22" s="405"/>
      <c r="AE22" s="405"/>
      <c r="AF22" s="405"/>
      <c r="AG22" s="406"/>
      <c r="AH22" s="422" t="s">
        <v>169</v>
      </c>
      <c r="AI22" s="405"/>
      <c r="AJ22" s="405"/>
      <c r="AK22" s="405"/>
      <c r="AL22" s="406"/>
      <c r="AM22" s="422" t="s">
        <v>170</v>
      </c>
      <c r="AN22" s="423"/>
      <c r="AO22" s="423"/>
      <c r="AP22" s="423"/>
      <c r="AQ22" s="423"/>
      <c r="AR22" s="424"/>
      <c r="AS22" s="410" t="s">
        <v>167</v>
      </c>
      <c r="AT22" s="411"/>
      <c r="AU22" s="411"/>
      <c r="AV22" s="411"/>
      <c r="AW22" s="411"/>
      <c r="AX22" s="428"/>
      <c r="AY22" s="445" t="s">
        <v>171</v>
      </c>
      <c r="AZ22" s="446"/>
      <c r="BA22" s="446"/>
      <c r="BB22" s="446"/>
      <c r="BC22" s="446"/>
      <c r="BD22" s="446"/>
      <c r="BE22" s="446"/>
      <c r="BF22" s="446"/>
      <c r="BG22" s="446"/>
      <c r="BH22" s="446"/>
      <c r="BI22" s="446"/>
      <c r="BJ22" s="446"/>
      <c r="BK22" s="446"/>
      <c r="BL22" s="446"/>
      <c r="BM22" s="447"/>
      <c r="BN22" s="448">
        <v>48047455</v>
      </c>
      <c r="BO22" s="449"/>
      <c r="BP22" s="449"/>
      <c r="BQ22" s="449"/>
      <c r="BR22" s="449"/>
      <c r="BS22" s="449"/>
      <c r="BT22" s="449"/>
      <c r="BU22" s="450"/>
      <c r="BV22" s="448">
        <v>50283938</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172</v>
      </c>
      <c r="AZ23" s="434"/>
      <c r="BA23" s="434"/>
      <c r="BB23" s="434"/>
      <c r="BC23" s="434"/>
      <c r="BD23" s="434"/>
      <c r="BE23" s="434"/>
      <c r="BF23" s="434"/>
      <c r="BG23" s="434"/>
      <c r="BH23" s="434"/>
      <c r="BI23" s="434"/>
      <c r="BJ23" s="434"/>
      <c r="BK23" s="434"/>
      <c r="BL23" s="434"/>
      <c r="BM23" s="435"/>
      <c r="BN23" s="419">
        <v>26329170</v>
      </c>
      <c r="BO23" s="420"/>
      <c r="BP23" s="420"/>
      <c r="BQ23" s="420"/>
      <c r="BR23" s="420"/>
      <c r="BS23" s="420"/>
      <c r="BT23" s="420"/>
      <c r="BU23" s="421"/>
      <c r="BV23" s="419">
        <v>27039880</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173</v>
      </c>
      <c r="F24" s="376"/>
      <c r="G24" s="376"/>
      <c r="H24" s="376"/>
      <c r="I24" s="376"/>
      <c r="J24" s="376"/>
      <c r="K24" s="377"/>
      <c r="L24" s="372">
        <v>1</v>
      </c>
      <c r="M24" s="373"/>
      <c r="N24" s="373"/>
      <c r="O24" s="373"/>
      <c r="P24" s="374"/>
      <c r="Q24" s="372">
        <v>9110</v>
      </c>
      <c r="R24" s="373"/>
      <c r="S24" s="373"/>
      <c r="T24" s="373"/>
      <c r="U24" s="373"/>
      <c r="V24" s="374"/>
      <c r="W24" s="462"/>
      <c r="X24" s="399"/>
      <c r="Y24" s="400"/>
      <c r="Z24" s="375" t="s">
        <v>174</v>
      </c>
      <c r="AA24" s="376"/>
      <c r="AB24" s="376"/>
      <c r="AC24" s="376"/>
      <c r="AD24" s="376"/>
      <c r="AE24" s="376"/>
      <c r="AF24" s="376"/>
      <c r="AG24" s="377"/>
      <c r="AH24" s="372">
        <v>782</v>
      </c>
      <c r="AI24" s="373"/>
      <c r="AJ24" s="373"/>
      <c r="AK24" s="373"/>
      <c r="AL24" s="374"/>
      <c r="AM24" s="372">
        <v>2247468</v>
      </c>
      <c r="AN24" s="373"/>
      <c r="AO24" s="373"/>
      <c r="AP24" s="373"/>
      <c r="AQ24" s="373"/>
      <c r="AR24" s="374"/>
      <c r="AS24" s="372">
        <v>2874</v>
      </c>
      <c r="AT24" s="373"/>
      <c r="AU24" s="373"/>
      <c r="AV24" s="373"/>
      <c r="AW24" s="373"/>
      <c r="AX24" s="432"/>
      <c r="AY24" s="392" t="s">
        <v>175</v>
      </c>
      <c r="AZ24" s="393"/>
      <c r="BA24" s="393"/>
      <c r="BB24" s="393"/>
      <c r="BC24" s="393"/>
      <c r="BD24" s="393"/>
      <c r="BE24" s="393"/>
      <c r="BF24" s="393"/>
      <c r="BG24" s="393"/>
      <c r="BH24" s="393"/>
      <c r="BI24" s="393"/>
      <c r="BJ24" s="393"/>
      <c r="BK24" s="393"/>
      <c r="BL24" s="393"/>
      <c r="BM24" s="394"/>
      <c r="BN24" s="419">
        <v>32530138</v>
      </c>
      <c r="BO24" s="420"/>
      <c r="BP24" s="420"/>
      <c r="BQ24" s="420"/>
      <c r="BR24" s="420"/>
      <c r="BS24" s="420"/>
      <c r="BT24" s="420"/>
      <c r="BU24" s="421"/>
      <c r="BV24" s="419">
        <v>33388183</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176</v>
      </c>
      <c r="F25" s="376"/>
      <c r="G25" s="376"/>
      <c r="H25" s="376"/>
      <c r="I25" s="376"/>
      <c r="J25" s="376"/>
      <c r="K25" s="377"/>
      <c r="L25" s="372">
        <v>1</v>
      </c>
      <c r="M25" s="373"/>
      <c r="N25" s="373"/>
      <c r="O25" s="373"/>
      <c r="P25" s="374"/>
      <c r="Q25" s="372">
        <v>7340</v>
      </c>
      <c r="R25" s="373"/>
      <c r="S25" s="373"/>
      <c r="T25" s="373"/>
      <c r="U25" s="373"/>
      <c r="V25" s="374"/>
      <c r="W25" s="462"/>
      <c r="X25" s="399"/>
      <c r="Y25" s="400"/>
      <c r="Z25" s="375" t="s">
        <v>177</v>
      </c>
      <c r="AA25" s="376"/>
      <c r="AB25" s="376"/>
      <c r="AC25" s="376"/>
      <c r="AD25" s="376"/>
      <c r="AE25" s="376"/>
      <c r="AF25" s="376"/>
      <c r="AG25" s="377"/>
      <c r="AH25" s="372">
        <v>151</v>
      </c>
      <c r="AI25" s="373"/>
      <c r="AJ25" s="373"/>
      <c r="AK25" s="373"/>
      <c r="AL25" s="374"/>
      <c r="AM25" s="372">
        <v>382181</v>
      </c>
      <c r="AN25" s="373"/>
      <c r="AO25" s="373"/>
      <c r="AP25" s="373"/>
      <c r="AQ25" s="373"/>
      <c r="AR25" s="374"/>
      <c r="AS25" s="372">
        <v>2531</v>
      </c>
      <c r="AT25" s="373"/>
      <c r="AU25" s="373"/>
      <c r="AV25" s="373"/>
      <c r="AW25" s="373"/>
      <c r="AX25" s="432"/>
      <c r="AY25" s="445" t="s">
        <v>178</v>
      </c>
      <c r="AZ25" s="446"/>
      <c r="BA25" s="446"/>
      <c r="BB25" s="446"/>
      <c r="BC25" s="446"/>
      <c r="BD25" s="446"/>
      <c r="BE25" s="446"/>
      <c r="BF25" s="446"/>
      <c r="BG25" s="446"/>
      <c r="BH25" s="446"/>
      <c r="BI25" s="446"/>
      <c r="BJ25" s="446"/>
      <c r="BK25" s="446"/>
      <c r="BL25" s="446"/>
      <c r="BM25" s="447"/>
      <c r="BN25" s="448">
        <v>8960665</v>
      </c>
      <c r="BO25" s="449"/>
      <c r="BP25" s="449"/>
      <c r="BQ25" s="449"/>
      <c r="BR25" s="449"/>
      <c r="BS25" s="449"/>
      <c r="BT25" s="449"/>
      <c r="BU25" s="450"/>
      <c r="BV25" s="448">
        <v>7063579</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179</v>
      </c>
      <c r="F26" s="376"/>
      <c r="G26" s="376"/>
      <c r="H26" s="376"/>
      <c r="I26" s="376"/>
      <c r="J26" s="376"/>
      <c r="K26" s="377"/>
      <c r="L26" s="372">
        <v>1</v>
      </c>
      <c r="M26" s="373"/>
      <c r="N26" s="373"/>
      <c r="O26" s="373"/>
      <c r="P26" s="374"/>
      <c r="Q26" s="372">
        <v>6040</v>
      </c>
      <c r="R26" s="373"/>
      <c r="S26" s="373"/>
      <c r="T26" s="373"/>
      <c r="U26" s="373"/>
      <c r="V26" s="374"/>
      <c r="W26" s="462"/>
      <c r="X26" s="399"/>
      <c r="Y26" s="400"/>
      <c r="Z26" s="375" t="s">
        <v>180</v>
      </c>
      <c r="AA26" s="430"/>
      <c r="AB26" s="430"/>
      <c r="AC26" s="430"/>
      <c r="AD26" s="430"/>
      <c r="AE26" s="430"/>
      <c r="AF26" s="430"/>
      <c r="AG26" s="431"/>
      <c r="AH26" s="372">
        <v>37</v>
      </c>
      <c r="AI26" s="373"/>
      <c r="AJ26" s="373"/>
      <c r="AK26" s="373"/>
      <c r="AL26" s="374"/>
      <c r="AM26" s="372">
        <v>115625</v>
      </c>
      <c r="AN26" s="373"/>
      <c r="AO26" s="373"/>
      <c r="AP26" s="373"/>
      <c r="AQ26" s="373"/>
      <c r="AR26" s="374"/>
      <c r="AS26" s="372">
        <v>3125</v>
      </c>
      <c r="AT26" s="373"/>
      <c r="AU26" s="373"/>
      <c r="AV26" s="373"/>
      <c r="AW26" s="373"/>
      <c r="AX26" s="432"/>
      <c r="AY26" s="459" t="s">
        <v>181</v>
      </c>
      <c r="AZ26" s="379"/>
      <c r="BA26" s="379"/>
      <c r="BB26" s="379"/>
      <c r="BC26" s="379"/>
      <c r="BD26" s="379"/>
      <c r="BE26" s="379"/>
      <c r="BF26" s="379"/>
      <c r="BG26" s="379"/>
      <c r="BH26" s="379"/>
      <c r="BI26" s="379"/>
      <c r="BJ26" s="379"/>
      <c r="BK26" s="379"/>
      <c r="BL26" s="379"/>
      <c r="BM26" s="460"/>
      <c r="BN26" s="419" t="s">
        <v>140</v>
      </c>
      <c r="BO26" s="420"/>
      <c r="BP26" s="420"/>
      <c r="BQ26" s="420"/>
      <c r="BR26" s="420"/>
      <c r="BS26" s="420"/>
      <c r="BT26" s="420"/>
      <c r="BU26" s="421"/>
      <c r="BV26" s="419" t="s">
        <v>140</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182</v>
      </c>
      <c r="F27" s="376"/>
      <c r="G27" s="376"/>
      <c r="H27" s="376"/>
      <c r="I27" s="376"/>
      <c r="J27" s="376"/>
      <c r="K27" s="377"/>
      <c r="L27" s="372">
        <v>1</v>
      </c>
      <c r="M27" s="373"/>
      <c r="N27" s="373"/>
      <c r="O27" s="373"/>
      <c r="P27" s="374"/>
      <c r="Q27" s="372">
        <v>4910</v>
      </c>
      <c r="R27" s="373"/>
      <c r="S27" s="373"/>
      <c r="T27" s="373"/>
      <c r="U27" s="373"/>
      <c r="V27" s="374"/>
      <c r="W27" s="462"/>
      <c r="X27" s="399"/>
      <c r="Y27" s="400"/>
      <c r="Z27" s="375" t="s">
        <v>183</v>
      </c>
      <c r="AA27" s="376"/>
      <c r="AB27" s="376"/>
      <c r="AC27" s="376"/>
      <c r="AD27" s="376"/>
      <c r="AE27" s="376"/>
      <c r="AF27" s="376"/>
      <c r="AG27" s="377"/>
      <c r="AH27" s="372">
        <v>32</v>
      </c>
      <c r="AI27" s="373"/>
      <c r="AJ27" s="373"/>
      <c r="AK27" s="373"/>
      <c r="AL27" s="374"/>
      <c r="AM27" s="372">
        <v>99088</v>
      </c>
      <c r="AN27" s="373"/>
      <c r="AO27" s="373"/>
      <c r="AP27" s="373"/>
      <c r="AQ27" s="373"/>
      <c r="AR27" s="374"/>
      <c r="AS27" s="372">
        <v>3097</v>
      </c>
      <c r="AT27" s="373"/>
      <c r="AU27" s="373"/>
      <c r="AV27" s="373"/>
      <c r="AW27" s="373"/>
      <c r="AX27" s="432"/>
      <c r="AY27" s="456" t="s">
        <v>184</v>
      </c>
      <c r="AZ27" s="457"/>
      <c r="BA27" s="457"/>
      <c r="BB27" s="457"/>
      <c r="BC27" s="457"/>
      <c r="BD27" s="457"/>
      <c r="BE27" s="457"/>
      <c r="BF27" s="457"/>
      <c r="BG27" s="457"/>
      <c r="BH27" s="457"/>
      <c r="BI27" s="457"/>
      <c r="BJ27" s="457"/>
      <c r="BK27" s="457"/>
      <c r="BL27" s="457"/>
      <c r="BM27" s="458"/>
      <c r="BN27" s="453">
        <v>556779</v>
      </c>
      <c r="BO27" s="454"/>
      <c r="BP27" s="454"/>
      <c r="BQ27" s="454"/>
      <c r="BR27" s="454"/>
      <c r="BS27" s="454"/>
      <c r="BT27" s="454"/>
      <c r="BU27" s="455"/>
      <c r="BV27" s="453">
        <v>562464</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185</v>
      </c>
      <c r="F28" s="376"/>
      <c r="G28" s="376"/>
      <c r="H28" s="376"/>
      <c r="I28" s="376"/>
      <c r="J28" s="376"/>
      <c r="K28" s="377"/>
      <c r="L28" s="372">
        <v>1</v>
      </c>
      <c r="M28" s="373"/>
      <c r="N28" s="373"/>
      <c r="O28" s="373"/>
      <c r="P28" s="374"/>
      <c r="Q28" s="372">
        <v>4250</v>
      </c>
      <c r="R28" s="373"/>
      <c r="S28" s="373"/>
      <c r="T28" s="373"/>
      <c r="U28" s="373"/>
      <c r="V28" s="374"/>
      <c r="W28" s="462"/>
      <c r="X28" s="399"/>
      <c r="Y28" s="400"/>
      <c r="Z28" s="375" t="s">
        <v>186</v>
      </c>
      <c r="AA28" s="376"/>
      <c r="AB28" s="376"/>
      <c r="AC28" s="376"/>
      <c r="AD28" s="376"/>
      <c r="AE28" s="376"/>
      <c r="AF28" s="376"/>
      <c r="AG28" s="377"/>
      <c r="AH28" s="372" t="s">
        <v>140</v>
      </c>
      <c r="AI28" s="373"/>
      <c r="AJ28" s="373"/>
      <c r="AK28" s="373"/>
      <c r="AL28" s="374"/>
      <c r="AM28" s="372" t="s">
        <v>187</v>
      </c>
      <c r="AN28" s="373"/>
      <c r="AO28" s="373"/>
      <c r="AP28" s="373"/>
      <c r="AQ28" s="373"/>
      <c r="AR28" s="374"/>
      <c r="AS28" s="372" t="s">
        <v>187</v>
      </c>
      <c r="AT28" s="373"/>
      <c r="AU28" s="373"/>
      <c r="AV28" s="373"/>
      <c r="AW28" s="373"/>
      <c r="AX28" s="432"/>
      <c r="AY28" s="436" t="s">
        <v>188</v>
      </c>
      <c r="AZ28" s="437"/>
      <c r="BA28" s="437"/>
      <c r="BB28" s="438"/>
      <c r="BC28" s="445" t="s">
        <v>49</v>
      </c>
      <c r="BD28" s="446"/>
      <c r="BE28" s="446"/>
      <c r="BF28" s="446"/>
      <c r="BG28" s="446"/>
      <c r="BH28" s="446"/>
      <c r="BI28" s="446"/>
      <c r="BJ28" s="446"/>
      <c r="BK28" s="446"/>
      <c r="BL28" s="446"/>
      <c r="BM28" s="447"/>
      <c r="BN28" s="448">
        <v>4320691</v>
      </c>
      <c r="BO28" s="449"/>
      <c r="BP28" s="449"/>
      <c r="BQ28" s="449"/>
      <c r="BR28" s="449"/>
      <c r="BS28" s="449"/>
      <c r="BT28" s="449"/>
      <c r="BU28" s="450"/>
      <c r="BV28" s="448">
        <v>5051147</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189</v>
      </c>
      <c r="F29" s="376"/>
      <c r="G29" s="376"/>
      <c r="H29" s="376"/>
      <c r="I29" s="376"/>
      <c r="J29" s="376"/>
      <c r="K29" s="377"/>
      <c r="L29" s="372">
        <v>24</v>
      </c>
      <c r="M29" s="373"/>
      <c r="N29" s="373"/>
      <c r="O29" s="373"/>
      <c r="P29" s="374"/>
      <c r="Q29" s="372">
        <v>3980</v>
      </c>
      <c r="R29" s="373"/>
      <c r="S29" s="373"/>
      <c r="T29" s="373"/>
      <c r="U29" s="373"/>
      <c r="V29" s="374"/>
      <c r="W29" s="463"/>
      <c r="X29" s="464"/>
      <c r="Y29" s="465"/>
      <c r="Z29" s="375" t="s">
        <v>190</v>
      </c>
      <c r="AA29" s="376"/>
      <c r="AB29" s="376"/>
      <c r="AC29" s="376"/>
      <c r="AD29" s="376"/>
      <c r="AE29" s="376"/>
      <c r="AF29" s="376"/>
      <c r="AG29" s="377"/>
      <c r="AH29" s="372">
        <v>814</v>
      </c>
      <c r="AI29" s="373"/>
      <c r="AJ29" s="373"/>
      <c r="AK29" s="373"/>
      <c r="AL29" s="374"/>
      <c r="AM29" s="372">
        <v>2346556</v>
      </c>
      <c r="AN29" s="373"/>
      <c r="AO29" s="373"/>
      <c r="AP29" s="373"/>
      <c r="AQ29" s="373"/>
      <c r="AR29" s="374"/>
      <c r="AS29" s="372">
        <v>2883</v>
      </c>
      <c r="AT29" s="373"/>
      <c r="AU29" s="373"/>
      <c r="AV29" s="373"/>
      <c r="AW29" s="373"/>
      <c r="AX29" s="432"/>
      <c r="AY29" s="439"/>
      <c r="AZ29" s="440"/>
      <c r="BA29" s="440"/>
      <c r="BB29" s="441"/>
      <c r="BC29" s="433" t="s">
        <v>191</v>
      </c>
      <c r="BD29" s="434"/>
      <c r="BE29" s="434"/>
      <c r="BF29" s="434"/>
      <c r="BG29" s="434"/>
      <c r="BH29" s="434"/>
      <c r="BI29" s="434"/>
      <c r="BJ29" s="434"/>
      <c r="BK29" s="434"/>
      <c r="BL29" s="434"/>
      <c r="BM29" s="435"/>
      <c r="BN29" s="419">
        <v>2126220</v>
      </c>
      <c r="BO29" s="420"/>
      <c r="BP29" s="420"/>
      <c r="BQ29" s="420"/>
      <c r="BR29" s="420"/>
      <c r="BS29" s="420"/>
      <c r="BT29" s="420"/>
      <c r="BU29" s="421"/>
      <c r="BV29" s="419">
        <v>2402753</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192</v>
      </c>
      <c r="X30" s="387"/>
      <c r="Y30" s="387"/>
      <c r="Z30" s="387"/>
      <c r="AA30" s="387"/>
      <c r="AB30" s="387"/>
      <c r="AC30" s="387"/>
      <c r="AD30" s="387"/>
      <c r="AE30" s="387"/>
      <c r="AF30" s="387"/>
      <c r="AG30" s="388"/>
      <c r="AH30" s="389">
        <v>93.9</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51</v>
      </c>
      <c r="BD30" s="393"/>
      <c r="BE30" s="393"/>
      <c r="BF30" s="393"/>
      <c r="BG30" s="393"/>
      <c r="BH30" s="393"/>
      <c r="BI30" s="393"/>
      <c r="BJ30" s="393"/>
      <c r="BK30" s="393"/>
      <c r="BL30" s="393"/>
      <c r="BM30" s="394"/>
      <c r="BN30" s="453">
        <v>5709517</v>
      </c>
      <c r="BO30" s="454"/>
      <c r="BP30" s="454"/>
      <c r="BQ30" s="454"/>
      <c r="BR30" s="454"/>
      <c r="BS30" s="454"/>
      <c r="BT30" s="454"/>
      <c r="BU30" s="455"/>
      <c r="BV30" s="453">
        <v>6160041</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193</v>
      </c>
      <c r="D32" s="378"/>
      <c r="E32" s="378"/>
      <c r="F32" s="378"/>
      <c r="G32" s="378"/>
      <c r="H32" s="378"/>
      <c r="I32" s="378"/>
      <c r="J32" s="378"/>
      <c r="K32" s="378"/>
      <c r="L32" s="378"/>
      <c r="M32" s="378"/>
      <c r="N32" s="378"/>
      <c r="O32" s="378"/>
      <c r="P32" s="378"/>
      <c r="Q32" s="378"/>
      <c r="R32" s="378"/>
      <c r="S32" s="378"/>
      <c r="U32" s="379" t="s">
        <v>194</v>
      </c>
      <c r="V32" s="379"/>
      <c r="W32" s="379"/>
      <c r="X32" s="379"/>
      <c r="Y32" s="379"/>
      <c r="Z32" s="379"/>
      <c r="AA32" s="379"/>
      <c r="AB32" s="379"/>
      <c r="AC32" s="379"/>
      <c r="AD32" s="379"/>
      <c r="AE32" s="379"/>
      <c r="AF32" s="379"/>
      <c r="AG32" s="379"/>
      <c r="AH32" s="379"/>
      <c r="AI32" s="379"/>
      <c r="AJ32" s="379"/>
      <c r="AK32" s="379"/>
      <c r="AM32" s="379" t="s">
        <v>195</v>
      </c>
      <c r="AN32" s="379"/>
      <c r="AO32" s="379"/>
      <c r="AP32" s="379"/>
      <c r="AQ32" s="379"/>
      <c r="AR32" s="379"/>
      <c r="AS32" s="379"/>
      <c r="AT32" s="379"/>
      <c r="AU32" s="379"/>
      <c r="AV32" s="379"/>
      <c r="AW32" s="379"/>
      <c r="AX32" s="379"/>
      <c r="AY32" s="379"/>
      <c r="AZ32" s="379"/>
      <c r="BA32" s="379"/>
      <c r="BB32" s="379"/>
      <c r="BC32" s="379"/>
      <c r="BE32" s="379" t="s">
        <v>196</v>
      </c>
      <c r="BF32" s="379"/>
      <c r="BG32" s="379"/>
      <c r="BH32" s="379"/>
      <c r="BI32" s="379"/>
      <c r="BJ32" s="379"/>
      <c r="BK32" s="379"/>
      <c r="BL32" s="379"/>
      <c r="BM32" s="379"/>
      <c r="BN32" s="379"/>
      <c r="BO32" s="379"/>
      <c r="BP32" s="379"/>
      <c r="BQ32" s="379"/>
      <c r="BR32" s="379"/>
      <c r="BS32" s="379"/>
      <c r="BT32" s="379"/>
      <c r="BU32" s="379"/>
      <c r="BW32" s="379" t="s">
        <v>197</v>
      </c>
      <c r="BX32" s="379"/>
      <c r="BY32" s="379"/>
      <c r="BZ32" s="379"/>
      <c r="CA32" s="379"/>
      <c r="CB32" s="379"/>
      <c r="CC32" s="379"/>
      <c r="CD32" s="379"/>
      <c r="CE32" s="379"/>
      <c r="CF32" s="379"/>
      <c r="CG32" s="379"/>
      <c r="CH32" s="379"/>
      <c r="CI32" s="379"/>
      <c r="CJ32" s="379"/>
      <c r="CK32" s="379"/>
      <c r="CL32" s="379"/>
      <c r="CM32" s="379"/>
      <c r="CO32" s="379" t="s">
        <v>198</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199</v>
      </c>
      <c r="D33" s="371"/>
      <c r="E33" s="370" t="s">
        <v>200</v>
      </c>
      <c r="F33" s="370"/>
      <c r="G33" s="370"/>
      <c r="H33" s="370"/>
      <c r="I33" s="370"/>
      <c r="J33" s="370"/>
      <c r="K33" s="370"/>
      <c r="L33" s="370"/>
      <c r="M33" s="370"/>
      <c r="N33" s="370"/>
      <c r="O33" s="370"/>
      <c r="P33" s="370"/>
      <c r="Q33" s="370"/>
      <c r="R33" s="370"/>
      <c r="S33" s="370"/>
      <c r="T33" s="206"/>
      <c r="U33" s="371" t="s">
        <v>199</v>
      </c>
      <c r="V33" s="371"/>
      <c r="W33" s="370" t="s">
        <v>200</v>
      </c>
      <c r="X33" s="370"/>
      <c r="Y33" s="370"/>
      <c r="Z33" s="370"/>
      <c r="AA33" s="370"/>
      <c r="AB33" s="370"/>
      <c r="AC33" s="370"/>
      <c r="AD33" s="370"/>
      <c r="AE33" s="370"/>
      <c r="AF33" s="370"/>
      <c r="AG33" s="370"/>
      <c r="AH33" s="370"/>
      <c r="AI33" s="370"/>
      <c r="AJ33" s="370"/>
      <c r="AK33" s="370"/>
      <c r="AL33" s="206"/>
      <c r="AM33" s="371" t="s">
        <v>201</v>
      </c>
      <c r="AN33" s="371"/>
      <c r="AO33" s="370" t="s">
        <v>202</v>
      </c>
      <c r="AP33" s="370"/>
      <c r="AQ33" s="370"/>
      <c r="AR33" s="370"/>
      <c r="AS33" s="370"/>
      <c r="AT33" s="370"/>
      <c r="AU33" s="370"/>
      <c r="AV33" s="370"/>
      <c r="AW33" s="370"/>
      <c r="AX33" s="370"/>
      <c r="AY33" s="370"/>
      <c r="AZ33" s="370"/>
      <c r="BA33" s="370"/>
      <c r="BB33" s="370"/>
      <c r="BC33" s="370"/>
      <c r="BD33" s="207"/>
      <c r="BE33" s="370" t="s">
        <v>203</v>
      </c>
      <c r="BF33" s="370"/>
      <c r="BG33" s="370" t="s">
        <v>204</v>
      </c>
      <c r="BH33" s="370"/>
      <c r="BI33" s="370"/>
      <c r="BJ33" s="370"/>
      <c r="BK33" s="370"/>
      <c r="BL33" s="370"/>
      <c r="BM33" s="370"/>
      <c r="BN33" s="370"/>
      <c r="BO33" s="370"/>
      <c r="BP33" s="370"/>
      <c r="BQ33" s="370"/>
      <c r="BR33" s="370"/>
      <c r="BS33" s="370"/>
      <c r="BT33" s="370"/>
      <c r="BU33" s="370"/>
      <c r="BV33" s="207"/>
      <c r="BW33" s="371" t="s">
        <v>203</v>
      </c>
      <c r="BX33" s="371"/>
      <c r="BY33" s="370" t="s">
        <v>205</v>
      </c>
      <c r="BZ33" s="370"/>
      <c r="CA33" s="370"/>
      <c r="CB33" s="370"/>
      <c r="CC33" s="370"/>
      <c r="CD33" s="370"/>
      <c r="CE33" s="370"/>
      <c r="CF33" s="370"/>
      <c r="CG33" s="370"/>
      <c r="CH33" s="370"/>
      <c r="CI33" s="370"/>
      <c r="CJ33" s="370"/>
      <c r="CK33" s="370"/>
      <c r="CL33" s="370"/>
      <c r="CM33" s="370"/>
      <c r="CN33" s="206"/>
      <c r="CO33" s="371" t="s">
        <v>199</v>
      </c>
      <c r="CP33" s="371"/>
      <c r="CQ33" s="370" t="s">
        <v>206</v>
      </c>
      <c r="CR33" s="370"/>
      <c r="CS33" s="370"/>
      <c r="CT33" s="370"/>
      <c r="CU33" s="370"/>
      <c r="CV33" s="370"/>
      <c r="CW33" s="370"/>
      <c r="CX33" s="370"/>
      <c r="CY33" s="370"/>
      <c r="CZ33" s="370"/>
      <c r="DA33" s="370"/>
      <c r="DB33" s="370"/>
      <c r="DC33" s="370"/>
      <c r="DD33" s="370"/>
      <c r="DE33" s="370"/>
      <c r="DF33" s="206"/>
      <c r="DG33" s="369" t="s">
        <v>207</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3</v>
      </c>
      <c r="V34" s="367"/>
      <c r="W34" s="368" t="str">
        <f>IF('各会計、関係団体の財政状況及び健全化判断比率'!B28="","",'各会計、関係団体の財政状況及び健全化判断比率'!B28)</f>
        <v>国民健康保険特別会計</v>
      </c>
      <c r="X34" s="368"/>
      <c r="Y34" s="368"/>
      <c r="Z34" s="368"/>
      <c r="AA34" s="368"/>
      <c r="AB34" s="368"/>
      <c r="AC34" s="368"/>
      <c r="AD34" s="368"/>
      <c r="AE34" s="368"/>
      <c r="AF34" s="368"/>
      <c r="AG34" s="368"/>
      <c r="AH34" s="368"/>
      <c r="AI34" s="368"/>
      <c r="AJ34" s="368"/>
      <c r="AK34" s="368"/>
      <c r="AL34" s="181"/>
      <c r="AM34" s="367">
        <f>IF(AO34="","",MAX(C34:D43,U34:V43)+1)</f>
        <v>6</v>
      </c>
      <c r="AN34" s="367"/>
      <c r="AO34" s="368" t="str">
        <f>IF('各会計、関係団体の財政状況及び健全化判断比率'!B31="","",'各会計、関係団体の財政状況及び健全化判断比率'!B31)</f>
        <v>水道事業会計</v>
      </c>
      <c r="AP34" s="368"/>
      <c r="AQ34" s="368"/>
      <c r="AR34" s="368"/>
      <c r="AS34" s="368"/>
      <c r="AT34" s="368"/>
      <c r="AU34" s="368"/>
      <c r="AV34" s="368"/>
      <c r="AW34" s="368"/>
      <c r="AX34" s="368"/>
      <c r="AY34" s="368"/>
      <c r="AZ34" s="368"/>
      <c r="BA34" s="368"/>
      <c r="BB34" s="368"/>
      <c r="BC34" s="368"/>
      <c r="BD34" s="181"/>
      <c r="BE34" s="367">
        <f>IF(BG34="","",MAX(C34:D43,U34:V43,AM34:AN43)+1)</f>
        <v>10</v>
      </c>
      <c r="BF34" s="367"/>
      <c r="BG34" s="368" t="str">
        <f>IF('各会計、関係団体の財政状況及び健全化判断比率'!B35="","",'各会計、関係団体の財政状況及び健全化判断比率'!B35)</f>
        <v>宅地造成事業特別会計</v>
      </c>
      <c r="BH34" s="368"/>
      <c r="BI34" s="368"/>
      <c r="BJ34" s="368"/>
      <c r="BK34" s="368"/>
      <c r="BL34" s="368"/>
      <c r="BM34" s="368"/>
      <c r="BN34" s="368"/>
      <c r="BO34" s="368"/>
      <c r="BP34" s="368"/>
      <c r="BQ34" s="368"/>
      <c r="BR34" s="368"/>
      <c r="BS34" s="368"/>
      <c r="BT34" s="368"/>
      <c r="BU34" s="368"/>
      <c r="BV34" s="181"/>
      <c r="BW34" s="367">
        <f>IF(BY34="","",MAX(C34:D43,U34:V43,AM34:AN43,BE34:BF43)+1)</f>
        <v>11</v>
      </c>
      <c r="BX34" s="367"/>
      <c r="BY34" s="368" t="str">
        <f>IF('各会計、関係団体の財政状況及び健全化判断比率'!B68="","",'各会計、関係団体の財政状況及び健全化判断比率'!B68)</f>
        <v>宮城県市町村職員退職手当組合</v>
      </c>
      <c r="BZ34" s="368"/>
      <c r="CA34" s="368"/>
      <c r="CB34" s="368"/>
      <c r="CC34" s="368"/>
      <c r="CD34" s="368"/>
      <c r="CE34" s="368"/>
      <c r="CF34" s="368"/>
      <c r="CG34" s="368"/>
      <c r="CH34" s="368"/>
      <c r="CI34" s="368"/>
      <c r="CJ34" s="368"/>
      <c r="CK34" s="368"/>
      <c r="CL34" s="368"/>
      <c r="CM34" s="368"/>
      <c r="CN34" s="181"/>
      <c r="CO34" s="367">
        <f>IF(CQ34="","",MAX(C34:D43,U34:V43,AM34:AN43,BE34:BF43,BW34:BX43)+1)</f>
        <v>16</v>
      </c>
      <c r="CP34" s="367"/>
      <c r="CQ34" s="368" t="str">
        <f>IF('各会計、関係団体の財政状況及び健全化判断比率'!BS7="","",'各会計、関係団体の財政状況及び健全化判断比率'!BS7)</f>
        <v>公益財団法人登米文化振興財団</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f>IF(E35="","",C34+1)</f>
        <v>2</v>
      </c>
      <c r="D35" s="367"/>
      <c r="E35" s="368" t="str">
        <f>IF('各会計、関係団体の財政状況及び健全化判断比率'!B8="","",'各会計、関係団体の財政状況及び健全化判断比率'!B8)</f>
        <v>土地取得特別会計</v>
      </c>
      <c r="F35" s="368"/>
      <c r="G35" s="368"/>
      <c r="H35" s="368"/>
      <c r="I35" s="368"/>
      <c r="J35" s="368"/>
      <c r="K35" s="368"/>
      <c r="L35" s="368"/>
      <c r="M35" s="368"/>
      <c r="N35" s="368"/>
      <c r="O35" s="368"/>
      <c r="P35" s="368"/>
      <c r="Q35" s="368"/>
      <c r="R35" s="368"/>
      <c r="S35" s="368"/>
      <c r="T35" s="181"/>
      <c r="U35" s="367">
        <f>IF(W35="","",U34+1)</f>
        <v>4</v>
      </c>
      <c r="V35" s="367"/>
      <c r="W35" s="368" t="str">
        <f>IF('各会計、関係団体の財政状況及び健全化判断比率'!B29="","",'各会計、関係団体の財政状況及び健全化判断比率'!B29)</f>
        <v>介護保険特別会計</v>
      </c>
      <c r="X35" s="368"/>
      <c r="Y35" s="368"/>
      <c r="Z35" s="368"/>
      <c r="AA35" s="368"/>
      <c r="AB35" s="368"/>
      <c r="AC35" s="368"/>
      <c r="AD35" s="368"/>
      <c r="AE35" s="368"/>
      <c r="AF35" s="368"/>
      <c r="AG35" s="368"/>
      <c r="AH35" s="368"/>
      <c r="AI35" s="368"/>
      <c r="AJ35" s="368"/>
      <c r="AK35" s="368"/>
      <c r="AL35" s="181"/>
      <c r="AM35" s="367">
        <f t="shared" ref="AM35:AM43" si="0">IF(AO35="","",AM34+1)</f>
        <v>7</v>
      </c>
      <c r="AN35" s="367"/>
      <c r="AO35" s="368" t="str">
        <f>IF('各会計、関係団体の財政状況及び健全化判断比率'!B32="","",'各会計、関係団体の財政状況及び健全化判断比率'!B32)</f>
        <v>下水道事業会計</v>
      </c>
      <c r="AP35" s="368"/>
      <c r="AQ35" s="368"/>
      <c r="AR35" s="368"/>
      <c r="AS35" s="368"/>
      <c r="AT35" s="368"/>
      <c r="AU35" s="368"/>
      <c r="AV35" s="368"/>
      <c r="AW35" s="368"/>
      <c r="AX35" s="368"/>
      <c r="AY35" s="368"/>
      <c r="AZ35" s="368"/>
      <c r="BA35" s="368"/>
      <c r="BB35" s="368"/>
      <c r="BC35" s="368"/>
      <c r="BD35" s="181"/>
      <c r="BE35" s="367" t="str">
        <f t="shared" ref="BE35:BE43" si="1">IF(BG35="","",BE34+1)</f>
        <v/>
      </c>
      <c r="BF35" s="367"/>
      <c r="BG35" s="368"/>
      <c r="BH35" s="368"/>
      <c r="BI35" s="368"/>
      <c r="BJ35" s="368"/>
      <c r="BK35" s="368"/>
      <c r="BL35" s="368"/>
      <c r="BM35" s="368"/>
      <c r="BN35" s="368"/>
      <c r="BO35" s="368"/>
      <c r="BP35" s="368"/>
      <c r="BQ35" s="368"/>
      <c r="BR35" s="368"/>
      <c r="BS35" s="368"/>
      <c r="BT35" s="368"/>
      <c r="BU35" s="368"/>
      <c r="BV35" s="181"/>
      <c r="BW35" s="367">
        <f t="shared" ref="BW35:BW43" si="2">IF(BY35="","",BW34+1)</f>
        <v>12</v>
      </c>
      <c r="BX35" s="367"/>
      <c r="BY35" s="368" t="str">
        <f>IF('各会計、関係団体の財政状況及び健全化判断比率'!B69="","",'各会計、関係団体の財政状況及び健全化判断比率'!B69)</f>
        <v>宮城県市町村非常勤消防団員補償報償組合</v>
      </c>
      <c r="BZ35" s="368"/>
      <c r="CA35" s="368"/>
      <c r="CB35" s="368"/>
      <c r="CC35" s="368"/>
      <c r="CD35" s="368"/>
      <c r="CE35" s="368"/>
      <c r="CF35" s="368"/>
      <c r="CG35" s="368"/>
      <c r="CH35" s="368"/>
      <c r="CI35" s="368"/>
      <c r="CJ35" s="368"/>
      <c r="CK35" s="368"/>
      <c r="CL35" s="368"/>
      <c r="CM35" s="368"/>
      <c r="CN35" s="181"/>
      <c r="CO35" s="367">
        <f t="shared" ref="CO35:CO43" si="3">IF(CQ35="","",CO34+1)</f>
        <v>17</v>
      </c>
      <c r="CP35" s="367"/>
      <c r="CQ35" s="368" t="str">
        <f>IF('各会計、関係団体の財政状況及び健全化判断比率'!BS8="","",'各会計、関係団体の財政状況及び健全化判断比率'!BS8)</f>
        <v>株式会社とよま振興公社</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5</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f t="shared" si="0"/>
        <v>8</v>
      </c>
      <c r="AN36" s="367"/>
      <c r="AO36" s="368" t="str">
        <f>IF('各会計、関係団体の財政状況及び健全化判断比率'!B33="","",'各会計、関係団体の財政状況及び健全化判断比率'!B33)</f>
        <v>病院事業会計</v>
      </c>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13</v>
      </c>
      <c r="BX36" s="367"/>
      <c r="BY36" s="368" t="str">
        <f>IF('各会計、関係団体の財政状況及び健全化判断比率'!B70="","",'各会計、関係団体の財政状況及び健全化判断比率'!B70)</f>
        <v>宮城県市町村自治振興センター</v>
      </c>
      <c r="BZ36" s="368"/>
      <c r="CA36" s="368"/>
      <c r="CB36" s="368"/>
      <c r="CC36" s="368"/>
      <c r="CD36" s="368"/>
      <c r="CE36" s="368"/>
      <c r="CF36" s="368"/>
      <c r="CG36" s="368"/>
      <c r="CH36" s="368"/>
      <c r="CI36" s="368"/>
      <c r="CJ36" s="368"/>
      <c r="CK36" s="368"/>
      <c r="CL36" s="368"/>
      <c r="CM36" s="368"/>
      <c r="CN36" s="181"/>
      <c r="CO36" s="367">
        <f t="shared" si="3"/>
        <v>18</v>
      </c>
      <c r="CP36" s="367"/>
      <c r="CQ36" s="368" t="str">
        <f>IF('各会計、関係団体の財政状況及び健全化判断比率'!BS9="","",'各会計、関係団体の財政状況及び健全化判断比率'!BS9)</f>
        <v>株式会社いしこし</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t="str">
        <f t="shared" si="4"/>
        <v/>
      </c>
      <c r="V37" s="367"/>
      <c r="W37" s="368"/>
      <c r="X37" s="368"/>
      <c r="Y37" s="368"/>
      <c r="Z37" s="368"/>
      <c r="AA37" s="368"/>
      <c r="AB37" s="368"/>
      <c r="AC37" s="368"/>
      <c r="AD37" s="368"/>
      <c r="AE37" s="368"/>
      <c r="AF37" s="368"/>
      <c r="AG37" s="368"/>
      <c r="AH37" s="368"/>
      <c r="AI37" s="368"/>
      <c r="AJ37" s="368"/>
      <c r="AK37" s="368"/>
      <c r="AL37" s="181"/>
      <c r="AM37" s="367">
        <f t="shared" si="0"/>
        <v>9</v>
      </c>
      <c r="AN37" s="367"/>
      <c r="AO37" s="368" t="str">
        <f>IF('各会計、関係団体の財政状況及び健全化判断比率'!B34="","",'各会計、関係団体の財政状況及び健全化判断比率'!B34)</f>
        <v>老人保健施設事業会計</v>
      </c>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14</v>
      </c>
      <c r="BX37" s="367"/>
      <c r="BY37" s="368" t="str">
        <f>IF('各会計、関係団体の財政状況及び健全化判断比率'!B71="","",'各会計、関係団体の財政状況及び健全化判断比率'!B71)</f>
        <v>宮城県後期高齢者医療広域連合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15</v>
      </c>
      <c r="BX38" s="367"/>
      <c r="BY38" s="368" t="str">
        <f>IF('各会計、関係団体の財政状況及び健全化判断比率'!B72="","",'各会計、関係団体の財政状況及び健全化判断比率'!B72)</f>
        <v>宮城県後期高齢者医療事業会計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t="str">
        <f t="shared" si="2"/>
        <v/>
      </c>
      <c r="BX39" s="367"/>
      <c r="BY39" s="368" t="str">
        <f>IF('各会計、関係団体の財政状況及び健全化判断比率'!B73="","",'各会計、関係団体の財政状況及び健全化判断比率'!B73)</f>
        <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t="str">
        <f t="shared" si="2"/>
        <v/>
      </c>
      <c r="BX40" s="367"/>
      <c r="BY40" s="368" t="str">
        <f>IF('各会計、関係団体の財政状況及び健全化判断比率'!B74="","",'各会計、関係団体の財政状況及び健全化判断比率'!B74)</f>
        <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t="str">
        <f t="shared" si="2"/>
        <v/>
      </c>
      <c r="BX41" s="367"/>
      <c r="BY41" s="368" t="str">
        <f>IF('各会計、関係団体の財政状況及び健全化判断比率'!B75="","",'各会計、関係団体の財政状況及び健全化判断比率'!B75)</f>
        <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208</v>
      </c>
      <c r="E46" s="364" t="s">
        <v>209</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210</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211</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212</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213</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214</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215</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216</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MZwqbBQ2K9JoiOX62tOU8tHzuGTP6zhQjYdMxHjWcTZic9SlKbUpSGF6BUew89+ptGeEkxocgYk1j1x/o0v4A==" saltValue="h0lYdFYxAwgezirvzKFaYQ=="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election activeCell="B3" sqref="B3:AO3"/>
    </sheetView>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217</v>
      </c>
      <c r="DI1" s="718"/>
      <c r="DJ1" s="718"/>
      <c r="DK1" s="718"/>
      <c r="DL1" s="718"/>
      <c r="DM1" s="718"/>
      <c r="DN1" s="719"/>
      <c r="DO1" s="214"/>
      <c r="DP1" s="717" t="s">
        <v>218</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220</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221</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222</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223</v>
      </c>
      <c r="S4" s="674"/>
      <c r="T4" s="674"/>
      <c r="U4" s="674"/>
      <c r="V4" s="674"/>
      <c r="W4" s="674"/>
      <c r="X4" s="674"/>
      <c r="Y4" s="675"/>
      <c r="Z4" s="673" t="s">
        <v>224</v>
      </c>
      <c r="AA4" s="674"/>
      <c r="AB4" s="674"/>
      <c r="AC4" s="675"/>
      <c r="AD4" s="673" t="s">
        <v>225</v>
      </c>
      <c r="AE4" s="674"/>
      <c r="AF4" s="674"/>
      <c r="AG4" s="674"/>
      <c r="AH4" s="674"/>
      <c r="AI4" s="674"/>
      <c r="AJ4" s="674"/>
      <c r="AK4" s="675"/>
      <c r="AL4" s="673" t="s">
        <v>224</v>
      </c>
      <c r="AM4" s="674"/>
      <c r="AN4" s="674"/>
      <c r="AO4" s="675"/>
      <c r="AP4" s="720" t="s">
        <v>226</v>
      </c>
      <c r="AQ4" s="720"/>
      <c r="AR4" s="720"/>
      <c r="AS4" s="720"/>
      <c r="AT4" s="720"/>
      <c r="AU4" s="720"/>
      <c r="AV4" s="720"/>
      <c r="AW4" s="720"/>
      <c r="AX4" s="720"/>
      <c r="AY4" s="720"/>
      <c r="AZ4" s="720"/>
      <c r="BA4" s="720"/>
      <c r="BB4" s="720"/>
      <c r="BC4" s="720"/>
      <c r="BD4" s="720"/>
      <c r="BE4" s="720"/>
      <c r="BF4" s="720"/>
      <c r="BG4" s="720" t="s">
        <v>227</v>
      </c>
      <c r="BH4" s="720"/>
      <c r="BI4" s="720"/>
      <c r="BJ4" s="720"/>
      <c r="BK4" s="720"/>
      <c r="BL4" s="720"/>
      <c r="BM4" s="720"/>
      <c r="BN4" s="720"/>
      <c r="BO4" s="720" t="s">
        <v>224</v>
      </c>
      <c r="BP4" s="720"/>
      <c r="BQ4" s="720"/>
      <c r="BR4" s="720"/>
      <c r="BS4" s="720" t="s">
        <v>228</v>
      </c>
      <c r="BT4" s="720"/>
      <c r="BU4" s="720"/>
      <c r="BV4" s="720"/>
      <c r="BW4" s="720"/>
      <c r="BX4" s="720"/>
      <c r="BY4" s="720"/>
      <c r="BZ4" s="720"/>
      <c r="CA4" s="720"/>
      <c r="CB4" s="720"/>
      <c r="CD4" s="673" t="s">
        <v>229</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230</v>
      </c>
      <c r="C5" s="680"/>
      <c r="D5" s="680"/>
      <c r="E5" s="680"/>
      <c r="F5" s="680"/>
      <c r="G5" s="680"/>
      <c r="H5" s="680"/>
      <c r="I5" s="680"/>
      <c r="J5" s="680"/>
      <c r="K5" s="680"/>
      <c r="L5" s="680"/>
      <c r="M5" s="680"/>
      <c r="N5" s="680"/>
      <c r="O5" s="680"/>
      <c r="P5" s="680"/>
      <c r="Q5" s="681"/>
      <c r="R5" s="676">
        <v>7744897</v>
      </c>
      <c r="S5" s="677"/>
      <c r="T5" s="677"/>
      <c r="U5" s="677"/>
      <c r="V5" s="677"/>
      <c r="W5" s="677"/>
      <c r="X5" s="677"/>
      <c r="Y5" s="702"/>
      <c r="Z5" s="715">
        <v>16.8</v>
      </c>
      <c r="AA5" s="715"/>
      <c r="AB5" s="715"/>
      <c r="AC5" s="715"/>
      <c r="AD5" s="716">
        <v>7744897</v>
      </c>
      <c r="AE5" s="716"/>
      <c r="AF5" s="716"/>
      <c r="AG5" s="716"/>
      <c r="AH5" s="716"/>
      <c r="AI5" s="716"/>
      <c r="AJ5" s="716"/>
      <c r="AK5" s="716"/>
      <c r="AL5" s="703">
        <v>29.3</v>
      </c>
      <c r="AM5" s="685"/>
      <c r="AN5" s="685"/>
      <c r="AO5" s="704"/>
      <c r="AP5" s="679" t="s">
        <v>231</v>
      </c>
      <c r="AQ5" s="680"/>
      <c r="AR5" s="680"/>
      <c r="AS5" s="680"/>
      <c r="AT5" s="680"/>
      <c r="AU5" s="680"/>
      <c r="AV5" s="680"/>
      <c r="AW5" s="680"/>
      <c r="AX5" s="680"/>
      <c r="AY5" s="680"/>
      <c r="AZ5" s="680"/>
      <c r="BA5" s="680"/>
      <c r="BB5" s="680"/>
      <c r="BC5" s="680"/>
      <c r="BD5" s="680"/>
      <c r="BE5" s="680"/>
      <c r="BF5" s="681"/>
      <c r="BG5" s="621">
        <v>7744238</v>
      </c>
      <c r="BH5" s="622"/>
      <c r="BI5" s="622"/>
      <c r="BJ5" s="622"/>
      <c r="BK5" s="622"/>
      <c r="BL5" s="622"/>
      <c r="BM5" s="622"/>
      <c r="BN5" s="623"/>
      <c r="BO5" s="659">
        <v>100</v>
      </c>
      <c r="BP5" s="659"/>
      <c r="BQ5" s="659"/>
      <c r="BR5" s="659"/>
      <c r="BS5" s="660" t="s">
        <v>232</v>
      </c>
      <c r="BT5" s="660"/>
      <c r="BU5" s="660"/>
      <c r="BV5" s="660"/>
      <c r="BW5" s="660"/>
      <c r="BX5" s="660"/>
      <c r="BY5" s="660"/>
      <c r="BZ5" s="660"/>
      <c r="CA5" s="660"/>
      <c r="CB5" s="700"/>
      <c r="CD5" s="673" t="s">
        <v>226</v>
      </c>
      <c r="CE5" s="674"/>
      <c r="CF5" s="674"/>
      <c r="CG5" s="674"/>
      <c r="CH5" s="674"/>
      <c r="CI5" s="674"/>
      <c r="CJ5" s="674"/>
      <c r="CK5" s="674"/>
      <c r="CL5" s="674"/>
      <c r="CM5" s="674"/>
      <c r="CN5" s="674"/>
      <c r="CO5" s="674"/>
      <c r="CP5" s="674"/>
      <c r="CQ5" s="675"/>
      <c r="CR5" s="673" t="s">
        <v>233</v>
      </c>
      <c r="CS5" s="674"/>
      <c r="CT5" s="674"/>
      <c r="CU5" s="674"/>
      <c r="CV5" s="674"/>
      <c r="CW5" s="674"/>
      <c r="CX5" s="674"/>
      <c r="CY5" s="675"/>
      <c r="CZ5" s="673" t="s">
        <v>224</v>
      </c>
      <c r="DA5" s="674"/>
      <c r="DB5" s="674"/>
      <c r="DC5" s="675"/>
      <c r="DD5" s="673" t="s">
        <v>234</v>
      </c>
      <c r="DE5" s="674"/>
      <c r="DF5" s="674"/>
      <c r="DG5" s="674"/>
      <c r="DH5" s="674"/>
      <c r="DI5" s="674"/>
      <c r="DJ5" s="674"/>
      <c r="DK5" s="674"/>
      <c r="DL5" s="674"/>
      <c r="DM5" s="674"/>
      <c r="DN5" s="674"/>
      <c r="DO5" s="674"/>
      <c r="DP5" s="675"/>
      <c r="DQ5" s="673" t="s">
        <v>235</v>
      </c>
      <c r="DR5" s="674"/>
      <c r="DS5" s="674"/>
      <c r="DT5" s="674"/>
      <c r="DU5" s="674"/>
      <c r="DV5" s="674"/>
      <c r="DW5" s="674"/>
      <c r="DX5" s="674"/>
      <c r="DY5" s="674"/>
      <c r="DZ5" s="674"/>
      <c r="EA5" s="674"/>
      <c r="EB5" s="674"/>
      <c r="EC5" s="675"/>
    </row>
    <row r="6" spans="2:143" ht="11.25" customHeight="1" x14ac:dyDescent="0.15">
      <c r="B6" s="618" t="s">
        <v>236</v>
      </c>
      <c r="C6" s="619"/>
      <c r="D6" s="619"/>
      <c r="E6" s="619"/>
      <c r="F6" s="619"/>
      <c r="G6" s="619"/>
      <c r="H6" s="619"/>
      <c r="I6" s="619"/>
      <c r="J6" s="619"/>
      <c r="K6" s="619"/>
      <c r="L6" s="619"/>
      <c r="M6" s="619"/>
      <c r="N6" s="619"/>
      <c r="O6" s="619"/>
      <c r="P6" s="619"/>
      <c r="Q6" s="620"/>
      <c r="R6" s="621">
        <v>740108</v>
      </c>
      <c r="S6" s="622"/>
      <c r="T6" s="622"/>
      <c r="U6" s="622"/>
      <c r="V6" s="622"/>
      <c r="W6" s="622"/>
      <c r="X6" s="622"/>
      <c r="Y6" s="623"/>
      <c r="Z6" s="659">
        <v>1.6</v>
      </c>
      <c r="AA6" s="659"/>
      <c r="AB6" s="659"/>
      <c r="AC6" s="659"/>
      <c r="AD6" s="660">
        <v>740108</v>
      </c>
      <c r="AE6" s="660"/>
      <c r="AF6" s="660"/>
      <c r="AG6" s="660"/>
      <c r="AH6" s="660"/>
      <c r="AI6" s="660"/>
      <c r="AJ6" s="660"/>
      <c r="AK6" s="660"/>
      <c r="AL6" s="624">
        <v>2.8</v>
      </c>
      <c r="AM6" s="625"/>
      <c r="AN6" s="625"/>
      <c r="AO6" s="661"/>
      <c r="AP6" s="618" t="s">
        <v>237</v>
      </c>
      <c r="AQ6" s="619"/>
      <c r="AR6" s="619"/>
      <c r="AS6" s="619"/>
      <c r="AT6" s="619"/>
      <c r="AU6" s="619"/>
      <c r="AV6" s="619"/>
      <c r="AW6" s="619"/>
      <c r="AX6" s="619"/>
      <c r="AY6" s="619"/>
      <c r="AZ6" s="619"/>
      <c r="BA6" s="619"/>
      <c r="BB6" s="619"/>
      <c r="BC6" s="619"/>
      <c r="BD6" s="619"/>
      <c r="BE6" s="619"/>
      <c r="BF6" s="620"/>
      <c r="BG6" s="621">
        <v>7744238</v>
      </c>
      <c r="BH6" s="622"/>
      <c r="BI6" s="622"/>
      <c r="BJ6" s="622"/>
      <c r="BK6" s="622"/>
      <c r="BL6" s="622"/>
      <c r="BM6" s="622"/>
      <c r="BN6" s="623"/>
      <c r="BO6" s="659">
        <v>100</v>
      </c>
      <c r="BP6" s="659"/>
      <c r="BQ6" s="659"/>
      <c r="BR6" s="659"/>
      <c r="BS6" s="660" t="s">
        <v>187</v>
      </c>
      <c r="BT6" s="660"/>
      <c r="BU6" s="660"/>
      <c r="BV6" s="660"/>
      <c r="BW6" s="660"/>
      <c r="BX6" s="660"/>
      <c r="BY6" s="660"/>
      <c r="BZ6" s="660"/>
      <c r="CA6" s="660"/>
      <c r="CB6" s="700"/>
      <c r="CD6" s="679" t="s">
        <v>238</v>
      </c>
      <c r="CE6" s="680"/>
      <c r="CF6" s="680"/>
      <c r="CG6" s="680"/>
      <c r="CH6" s="680"/>
      <c r="CI6" s="680"/>
      <c r="CJ6" s="680"/>
      <c r="CK6" s="680"/>
      <c r="CL6" s="680"/>
      <c r="CM6" s="680"/>
      <c r="CN6" s="680"/>
      <c r="CO6" s="680"/>
      <c r="CP6" s="680"/>
      <c r="CQ6" s="681"/>
      <c r="CR6" s="621">
        <v>281714</v>
      </c>
      <c r="CS6" s="622"/>
      <c r="CT6" s="622"/>
      <c r="CU6" s="622"/>
      <c r="CV6" s="622"/>
      <c r="CW6" s="622"/>
      <c r="CX6" s="622"/>
      <c r="CY6" s="623"/>
      <c r="CZ6" s="703">
        <v>0.6</v>
      </c>
      <c r="DA6" s="685"/>
      <c r="DB6" s="685"/>
      <c r="DC6" s="705"/>
      <c r="DD6" s="627" t="s">
        <v>232</v>
      </c>
      <c r="DE6" s="622"/>
      <c r="DF6" s="622"/>
      <c r="DG6" s="622"/>
      <c r="DH6" s="622"/>
      <c r="DI6" s="622"/>
      <c r="DJ6" s="622"/>
      <c r="DK6" s="622"/>
      <c r="DL6" s="622"/>
      <c r="DM6" s="622"/>
      <c r="DN6" s="622"/>
      <c r="DO6" s="622"/>
      <c r="DP6" s="623"/>
      <c r="DQ6" s="627">
        <v>281090</v>
      </c>
      <c r="DR6" s="622"/>
      <c r="DS6" s="622"/>
      <c r="DT6" s="622"/>
      <c r="DU6" s="622"/>
      <c r="DV6" s="622"/>
      <c r="DW6" s="622"/>
      <c r="DX6" s="622"/>
      <c r="DY6" s="622"/>
      <c r="DZ6" s="622"/>
      <c r="EA6" s="622"/>
      <c r="EB6" s="622"/>
      <c r="EC6" s="658"/>
    </row>
    <row r="7" spans="2:143" ht="11.25" customHeight="1" x14ac:dyDescent="0.15">
      <c r="B7" s="618" t="s">
        <v>239</v>
      </c>
      <c r="C7" s="619"/>
      <c r="D7" s="619"/>
      <c r="E7" s="619"/>
      <c r="F7" s="619"/>
      <c r="G7" s="619"/>
      <c r="H7" s="619"/>
      <c r="I7" s="619"/>
      <c r="J7" s="619"/>
      <c r="K7" s="619"/>
      <c r="L7" s="619"/>
      <c r="M7" s="619"/>
      <c r="N7" s="619"/>
      <c r="O7" s="619"/>
      <c r="P7" s="619"/>
      <c r="Q7" s="620"/>
      <c r="R7" s="621">
        <v>1969</v>
      </c>
      <c r="S7" s="622"/>
      <c r="T7" s="622"/>
      <c r="U7" s="622"/>
      <c r="V7" s="622"/>
      <c r="W7" s="622"/>
      <c r="X7" s="622"/>
      <c r="Y7" s="623"/>
      <c r="Z7" s="659">
        <v>0</v>
      </c>
      <c r="AA7" s="659"/>
      <c r="AB7" s="659"/>
      <c r="AC7" s="659"/>
      <c r="AD7" s="660">
        <v>1969</v>
      </c>
      <c r="AE7" s="660"/>
      <c r="AF7" s="660"/>
      <c r="AG7" s="660"/>
      <c r="AH7" s="660"/>
      <c r="AI7" s="660"/>
      <c r="AJ7" s="660"/>
      <c r="AK7" s="660"/>
      <c r="AL7" s="624">
        <v>0</v>
      </c>
      <c r="AM7" s="625"/>
      <c r="AN7" s="625"/>
      <c r="AO7" s="661"/>
      <c r="AP7" s="618" t="s">
        <v>240</v>
      </c>
      <c r="AQ7" s="619"/>
      <c r="AR7" s="619"/>
      <c r="AS7" s="619"/>
      <c r="AT7" s="619"/>
      <c r="AU7" s="619"/>
      <c r="AV7" s="619"/>
      <c r="AW7" s="619"/>
      <c r="AX7" s="619"/>
      <c r="AY7" s="619"/>
      <c r="AZ7" s="619"/>
      <c r="BA7" s="619"/>
      <c r="BB7" s="619"/>
      <c r="BC7" s="619"/>
      <c r="BD7" s="619"/>
      <c r="BE7" s="619"/>
      <c r="BF7" s="620"/>
      <c r="BG7" s="621">
        <v>3155785</v>
      </c>
      <c r="BH7" s="622"/>
      <c r="BI7" s="622"/>
      <c r="BJ7" s="622"/>
      <c r="BK7" s="622"/>
      <c r="BL7" s="622"/>
      <c r="BM7" s="622"/>
      <c r="BN7" s="623"/>
      <c r="BO7" s="659">
        <v>40.700000000000003</v>
      </c>
      <c r="BP7" s="659"/>
      <c r="BQ7" s="659"/>
      <c r="BR7" s="659"/>
      <c r="BS7" s="660" t="s">
        <v>187</v>
      </c>
      <c r="BT7" s="660"/>
      <c r="BU7" s="660"/>
      <c r="BV7" s="660"/>
      <c r="BW7" s="660"/>
      <c r="BX7" s="660"/>
      <c r="BY7" s="660"/>
      <c r="BZ7" s="660"/>
      <c r="CA7" s="660"/>
      <c r="CB7" s="700"/>
      <c r="CD7" s="618" t="s">
        <v>241</v>
      </c>
      <c r="CE7" s="619"/>
      <c r="CF7" s="619"/>
      <c r="CG7" s="619"/>
      <c r="CH7" s="619"/>
      <c r="CI7" s="619"/>
      <c r="CJ7" s="619"/>
      <c r="CK7" s="619"/>
      <c r="CL7" s="619"/>
      <c r="CM7" s="619"/>
      <c r="CN7" s="619"/>
      <c r="CO7" s="619"/>
      <c r="CP7" s="619"/>
      <c r="CQ7" s="620"/>
      <c r="CR7" s="621">
        <v>5004931</v>
      </c>
      <c r="CS7" s="622"/>
      <c r="CT7" s="622"/>
      <c r="CU7" s="622"/>
      <c r="CV7" s="622"/>
      <c r="CW7" s="622"/>
      <c r="CX7" s="622"/>
      <c r="CY7" s="623"/>
      <c r="CZ7" s="659">
        <v>11.1</v>
      </c>
      <c r="DA7" s="659"/>
      <c r="DB7" s="659"/>
      <c r="DC7" s="659"/>
      <c r="DD7" s="627">
        <v>35644</v>
      </c>
      <c r="DE7" s="622"/>
      <c r="DF7" s="622"/>
      <c r="DG7" s="622"/>
      <c r="DH7" s="622"/>
      <c r="DI7" s="622"/>
      <c r="DJ7" s="622"/>
      <c r="DK7" s="622"/>
      <c r="DL7" s="622"/>
      <c r="DM7" s="622"/>
      <c r="DN7" s="622"/>
      <c r="DO7" s="622"/>
      <c r="DP7" s="623"/>
      <c r="DQ7" s="627">
        <v>4059714</v>
      </c>
      <c r="DR7" s="622"/>
      <c r="DS7" s="622"/>
      <c r="DT7" s="622"/>
      <c r="DU7" s="622"/>
      <c r="DV7" s="622"/>
      <c r="DW7" s="622"/>
      <c r="DX7" s="622"/>
      <c r="DY7" s="622"/>
      <c r="DZ7" s="622"/>
      <c r="EA7" s="622"/>
      <c r="EB7" s="622"/>
      <c r="EC7" s="658"/>
    </row>
    <row r="8" spans="2:143" ht="11.25" customHeight="1" x14ac:dyDescent="0.15">
      <c r="B8" s="618" t="s">
        <v>242</v>
      </c>
      <c r="C8" s="619"/>
      <c r="D8" s="619"/>
      <c r="E8" s="619"/>
      <c r="F8" s="619"/>
      <c r="G8" s="619"/>
      <c r="H8" s="619"/>
      <c r="I8" s="619"/>
      <c r="J8" s="619"/>
      <c r="K8" s="619"/>
      <c r="L8" s="619"/>
      <c r="M8" s="619"/>
      <c r="N8" s="619"/>
      <c r="O8" s="619"/>
      <c r="P8" s="619"/>
      <c r="Q8" s="620"/>
      <c r="R8" s="621">
        <v>23940</v>
      </c>
      <c r="S8" s="622"/>
      <c r="T8" s="622"/>
      <c r="U8" s="622"/>
      <c r="V8" s="622"/>
      <c r="W8" s="622"/>
      <c r="X8" s="622"/>
      <c r="Y8" s="623"/>
      <c r="Z8" s="659">
        <v>0.1</v>
      </c>
      <c r="AA8" s="659"/>
      <c r="AB8" s="659"/>
      <c r="AC8" s="659"/>
      <c r="AD8" s="660">
        <v>23940</v>
      </c>
      <c r="AE8" s="660"/>
      <c r="AF8" s="660"/>
      <c r="AG8" s="660"/>
      <c r="AH8" s="660"/>
      <c r="AI8" s="660"/>
      <c r="AJ8" s="660"/>
      <c r="AK8" s="660"/>
      <c r="AL8" s="624">
        <v>0.1</v>
      </c>
      <c r="AM8" s="625"/>
      <c r="AN8" s="625"/>
      <c r="AO8" s="661"/>
      <c r="AP8" s="618" t="s">
        <v>243</v>
      </c>
      <c r="AQ8" s="619"/>
      <c r="AR8" s="619"/>
      <c r="AS8" s="619"/>
      <c r="AT8" s="619"/>
      <c r="AU8" s="619"/>
      <c r="AV8" s="619"/>
      <c r="AW8" s="619"/>
      <c r="AX8" s="619"/>
      <c r="AY8" s="619"/>
      <c r="AZ8" s="619"/>
      <c r="BA8" s="619"/>
      <c r="BB8" s="619"/>
      <c r="BC8" s="619"/>
      <c r="BD8" s="619"/>
      <c r="BE8" s="619"/>
      <c r="BF8" s="620"/>
      <c r="BG8" s="621">
        <v>112641</v>
      </c>
      <c r="BH8" s="622"/>
      <c r="BI8" s="622"/>
      <c r="BJ8" s="622"/>
      <c r="BK8" s="622"/>
      <c r="BL8" s="622"/>
      <c r="BM8" s="622"/>
      <c r="BN8" s="623"/>
      <c r="BO8" s="659">
        <v>1.5</v>
      </c>
      <c r="BP8" s="659"/>
      <c r="BQ8" s="659"/>
      <c r="BR8" s="659"/>
      <c r="BS8" s="660" t="s">
        <v>187</v>
      </c>
      <c r="BT8" s="660"/>
      <c r="BU8" s="660"/>
      <c r="BV8" s="660"/>
      <c r="BW8" s="660"/>
      <c r="BX8" s="660"/>
      <c r="BY8" s="660"/>
      <c r="BZ8" s="660"/>
      <c r="CA8" s="660"/>
      <c r="CB8" s="700"/>
      <c r="CD8" s="618" t="s">
        <v>244</v>
      </c>
      <c r="CE8" s="619"/>
      <c r="CF8" s="619"/>
      <c r="CG8" s="619"/>
      <c r="CH8" s="619"/>
      <c r="CI8" s="619"/>
      <c r="CJ8" s="619"/>
      <c r="CK8" s="619"/>
      <c r="CL8" s="619"/>
      <c r="CM8" s="619"/>
      <c r="CN8" s="619"/>
      <c r="CO8" s="619"/>
      <c r="CP8" s="619"/>
      <c r="CQ8" s="620"/>
      <c r="CR8" s="621">
        <v>13696383</v>
      </c>
      <c r="CS8" s="622"/>
      <c r="CT8" s="622"/>
      <c r="CU8" s="622"/>
      <c r="CV8" s="622"/>
      <c r="CW8" s="622"/>
      <c r="CX8" s="622"/>
      <c r="CY8" s="623"/>
      <c r="CZ8" s="659">
        <v>30.5</v>
      </c>
      <c r="DA8" s="659"/>
      <c r="DB8" s="659"/>
      <c r="DC8" s="659"/>
      <c r="DD8" s="627">
        <v>45350</v>
      </c>
      <c r="DE8" s="622"/>
      <c r="DF8" s="622"/>
      <c r="DG8" s="622"/>
      <c r="DH8" s="622"/>
      <c r="DI8" s="622"/>
      <c r="DJ8" s="622"/>
      <c r="DK8" s="622"/>
      <c r="DL8" s="622"/>
      <c r="DM8" s="622"/>
      <c r="DN8" s="622"/>
      <c r="DO8" s="622"/>
      <c r="DP8" s="623"/>
      <c r="DQ8" s="627">
        <v>6670218</v>
      </c>
      <c r="DR8" s="622"/>
      <c r="DS8" s="622"/>
      <c r="DT8" s="622"/>
      <c r="DU8" s="622"/>
      <c r="DV8" s="622"/>
      <c r="DW8" s="622"/>
      <c r="DX8" s="622"/>
      <c r="DY8" s="622"/>
      <c r="DZ8" s="622"/>
      <c r="EA8" s="622"/>
      <c r="EB8" s="622"/>
      <c r="EC8" s="658"/>
    </row>
    <row r="9" spans="2:143" ht="11.25" customHeight="1" x14ac:dyDescent="0.15">
      <c r="B9" s="618" t="s">
        <v>245</v>
      </c>
      <c r="C9" s="619"/>
      <c r="D9" s="619"/>
      <c r="E9" s="619"/>
      <c r="F9" s="619"/>
      <c r="G9" s="619"/>
      <c r="H9" s="619"/>
      <c r="I9" s="619"/>
      <c r="J9" s="619"/>
      <c r="K9" s="619"/>
      <c r="L9" s="619"/>
      <c r="M9" s="619"/>
      <c r="N9" s="619"/>
      <c r="O9" s="619"/>
      <c r="P9" s="619"/>
      <c r="Q9" s="620"/>
      <c r="R9" s="621">
        <v>18783</v>
      </c>
      <c r="S9" s="622"/>
      <c r="T9" s="622"/>
      <c r="U9" s="622"/>
      <c r="V9" s="622"/>
      <c r="W9" s="622"/>
      <c r="X9" s="622"/>
      <c r="Y9" s="623"/>
      <c r="Z9" s="659">
        <v>0</v>
      </c>
      <c r="AA9" s="659"/>
      <c r="AB9" s="659"/>
      <c r="AC9" s="659"/>
      <c r="AD9" s="660">
        <v>18783</v>
      </c>
      <c r="AE9" s="660"/>
      <c r="AF9" s="660"/>
      <c r="AG9" s="660"/>
      <c r="AH9" s="660"/>
      <c r="AI9" s="660"/>
      <c r="AJ9" s="660"/>
      <c r="AK9" s="660"/>
      <c r="AL9" s="624">
        <v>0.1</v>
      </c>
      <c r="AM9" s="625"/>
      <c r="AN9" s="625"/>
      <c r="AO9" s="661"/>
      <c r="AP9" s="618" t="s">
        <v>246</v>
      </c>
      <c r="AQ9" s="619"/>
      <c r="AR9" s="619"/>
      <c r="AS9" s="619"/>
      <c r="AT9" s="619"/>
      <c r="AU9" s="619"/>
      <c r="AV9" s="619"/>
      <c r="AW9" s="619"/>
      <c r="AX9" s="619"/>
      <c r="AY9" s="619"/>
      <c r="AZ9" s="619"/>
      <c r="BA9" s="619"/>
      <c r="BB9" s="619"/>
      <c r="BC9" s="619"/>
      <c r="BD9" s="619"/>
      <c r="BE9" s="619"/>
      <c r="BF9" s="620"/>
      <c r="BG9" s="621">
        <v>2659134</v>
      </c>
      <c r="BH9" s="622"/>
      <c r="BI9" s="622"/>
      <c r="BJ9" s="622"/>
      <c r="BK9" s="622"/>
      <c r="BL9" s="622"/>
      <c r="BM9" s="622"/>
      <c r="BN9" s="623"/>
      <c r="BO9" s="659">
        <v>34.299999999999997</v>
      </c>
      <c r="BP9" s="659"/>
      <c r="BQ9" s="659"/>
      <c r="BR9" s="659"/>
      <c r="BS9" s="660" t="s">
        <v>187</v>
      </c>
      <c r="BT9" s="660"/>
      <c r="BU9" s="660"/>
      <c r="BV9" s="660"/>
      <c r="BW9" s="660"/>
      <c r="BX9" s="660"/>
      <c r="BY9" s="660"/>
      <c r="BZ9" s="660"/>
      <c r="CA9" s="660"/>
      <c r="CB9" s="700"/>
      <c r="CD9" s="618" t="s">
        <v>247</v>
      </c>
      <c r="CE9" s="619"/>
      <c r="CF9" s="619"/>
      <c r="CG9" s="619"/>
      <c r="CH9" s="619"/>
      <c r="CI9" s="619"/>
      <c r="CJ9" s="619"/>
      <c r="CK9" s="619"/>
      <c r="CL9" s="619"/>
      <c r="CM9" s="619"/>
      <c r="CN9" s="619"/>
      <c r="CO9" s="619"/>
      <c r="CP9" s="619"/>
      <c r="CQ9" s="620"/>
      <c r="CR9" s="621">
        <v>5451043</v>
      </c>
      <c r="CS9" s="622"/>
      <c r="CT9" s="622"/>
      <c r="CU9" s="622"/>
      <c r="CV9" s="622"/>
      <c r="CW9" s="622"/>
      <c r="CX9" s="622"/>
      <c r="CY9" s="623"/>
      <c r="CZ9" s="659">
        <v>12.1</v>
      </c>
      <c r="DA9" s="659"/>
      <c r="DB9" s="659"/>
      <c r="DC9" s="659"/>
      <c r="DD9" s="627" t="s">
        <v>187</v>
      </c>
      <c r="DE9" s="622"/>
      <c r="DF9" s="622"/>
      <c r="DG9" s="622"/>
      <c r="DH9" s="622"/>
      <c r="DI9" s="622"/>
      <c r="DJ9" s="622"/>
      <c r="DK9" s="622"/>
      <c r="DL9" s="622"/>
      <c r="DM9" s="622"/>
      <c r="DN9" s="622"/>
      <c r="DO9" s="622"/>
      <c r="DP9" s="623"/>
      <c r="DQ9" s="627">
        <v>4310502</v>
      </c>
      <c r="DR9" s="622"/>
      <c r="DS9" s="622"/>
      <c r="DT9" s="622"/>
      <c r="DU9" s="622"/>
      <c r="DV9" s="622"/>
      <c r="DW9" s="622"/>
      <c r="DX9" s="622"/>
      <c r="DY9" s="622"/>
      <c r="DZ9" s="622"/>
      <c r="EA9" s="622"/>
      <c r="EB9" s="622"/>
      <c r="EC9" s="658"/>
    </row>
    <row r="10" spans="2:143" ht="11.25" customHeight="1" x14ac:dyDescent="0.15">
      <c r="B10" s="618" t="s">
        <v>248</v>
      </c>
      <c r="C10" s="619"/>
      <c r="D10" s="619"/>
      <c r="E10" s="619"/>
      <c r="F10" s="619"/>
      <c r="G10" s="619"/>
      <c r="H10" s="619"/>
      <c r="I10" s="619"/>
      <c r="J10" s="619"/>
      <c r="K10" s="619"/>
      <c r="L10" s="619"/>
      <c r="M10" s="619"/>
      <c r="N10" s="619"/>
      <c r="O10" s="619"/>
      <c r="P10" s="619"/>
      <c r="Q10" s="620"/>
      <c r="R10" s="621" t="s">
        <v>187</v>
      </c>
      <c r="S10" s="622"/>
      <c r="T10" s="622"/>
      <c r="U10" s="622"/>
      <c r="V10" s="622"/>
      <c r="W10" s="622"/>
      <c r="X10" s="622"/>
      <c r="Y10" s="623"/>
      <c r="Z10" s="659" t="s">
        <v>187</v>
      </c>
      <c r="AA10" s="659"/>
      <c r="AB10" s="659"/>
      <c r="AC10" s="659"/>
      <c r="AD10" s="660" t="s">
        <v>187</v>
      </c>
      <c r="AE10" s="660"/>
      <c r="AF10" s="660"/>
      <c r="AG10" s="660"/>
      <c r="AH10" s="660"/>
      <c r="AI10" s="660"/>
      <c r="AJ10" s="660"/>
      <c r="AK10" s="660"/>
      <c r="AL10" s="624" t="s">
        <v>232</v>
      </c>
      <c r="AM10" s="625"/>
      <c r="AN10" s="625"/>
      <c r="AO10" s="661"/>
      <c r="AP10" s="618" t="s">
        <v>249</v>
      </c>
      <c r="AQ10" s="619"/>
      <c r="AR10" s="619"/>
      <c r="AS10" s="619"/>
      <c r="AT10" s="619"/>
      <c r="AU10" s="619"/>
      <c r="AV10" s="619"/>
      <c r="AW10" s="619"/>
      <c r="AX10" s="619"/>
      <c r="AY10" s="619"/>
      <c r="AZ10" s="619"/>
      <c r="BA10" s="619"/>
      <c r="BB10" s="619"/>
      <c r="BC10" s="619"/>
      <c r="BD10" s="619"/>
      <c r="BE10" s="619"/>
      <c r="BF10" s="620"/>
      <c r="BG10" s="621">
        <v>176349</v>
      </c>
      <c r="BH10" s="622"/>
      <c r="BI10" s="622"/>
      <c r="BJ10" s="622"/>
      <c r="BK10" s="622"/>
      <c r="BL10" s="622"/>
      <c r="BM10" s="622"/>
      <c r="BN10" s="623"/>
      <c r="BO10" s="659">
        <v>2.2999999999999998</v>
      </c>
      <c r="BP10" s="659"/>
      <c r="BQ10" s="659"/>
      <c r="BR10" s="659"/>
      <c r="BS10" s="660" t="s">
        <v>187</v>
      </c>
      <c r="BT10" s="660"/>
      <c r="BU10" s="660"/>
      <c r="BV10" s="660"/>
      <c r="BW10" s="660"/>
      <c r="BX10" s="660"/>
      <c r="BY10" s="660"/>
      <c r="BZ10" s="660"/>
      <c r="CA10" s="660"/>
      <c r="CB10" s="700"/>
      <c r="CD10" s="618" t="s">
        <v>250</v>
      </c>
      <c r="CE10" s="619"/>
      <c r="CF10" s="619"/>
      <c r="CG10" s="619"/>
      <c r="CH10" s="619"/>
      <c r="CI10" s="619"/>
      <c r="CJ10" s="619"/>
      <c r="CK10" s="619"/>
      <c r="CL10" s="619"/>
      <c r="CM10" s="619"/>
      <c r="CN10" s="619"/>
      <c r="CO10" s="619"/>
      <c r="CP10" s="619"/>
      <c r="CQ10" s="620"/>
      <c r="CR10" s="621">
        <v>96882</v>
      </c>
      <c r="CS10" s="622"/>
      <c r="CT10" s="622"/>
      <c r="CU10" s="622"/>
      <c r="CV10" s="622"/>
      <c r="CW10" s="622"/>
      <c r="CX10" s="622"/>
      <c r="CY10" s="623"/>
      <c r="CZ10" s="659">
        <v>0.2</v>
      </c>
      <c r="DA10" s="659"/>
      <c r="DB10" s="659"/>
      <c r="DC10" s="659"/>
      <c r="DD10" s="627" t="s">
        <v>187</v>
      </c>
      <c r="DE10" s="622"/>
      <c r="DF10" s="622"/>
      <c r="DG10" s="622"/>
      <c r="DH10" s="622"/>
      <c r="DI10" s="622"/>
      <c r="DJ10" s="622"/>
      <c r="DK10" s="622"/>
      <c r="DL10" s="622"/>
      <c r="DM10" s="622"/>
      <c r="DN10" s="622"/>
      <c r="DO10" s="622"/>
      <c r="DP10" s="623"/>
      <c r="DQ10" s="627">
        <v>46882</v>
      </c>
      <c r="DR10" s="622"/>
      <c r="DS10" s="622"/>
      <c r="DT10" s="622"/>
      <c r="DU10" s="622"/>
      <c r="DV10" s="622"/>
      <c r="DW10" s="622"/>
      <c r="DX10" s="622"/>
      <c r="DY10" s="622"/>
      <c r="DZ10" s="622"/>
      <c r="EA10" s="622"/>
      <c r="EB10" s="622"/>
      <c r="EC10" s="658"/>
    </row>
    <row r="11" spans="2:143" ht="11.25" customHeight="1" x14ac:dyDescent="0.15">
      <c r="B11" s="618" t="s">
        <v>251</v>
      </c>
      <c r="C11" s="619"/>
      <c r="D11" s="619"/>
      <c r="E11" s="619"/>
      <c r="F11" s="619"/>
      <c r="G11" s="619"/>
      <c r="H11" s="619"/>
      <c r="I11" s="619"/>
      <c r="J11" s="619"/>
      <c r="K11" s="619"/>
      <c r="L11" s="619"/>
      <c r="M11" s="619"/>
      <c r="N11" s="619"/>
      <c r="O11" s="619"/>
      <c r="P11" s="619"/>
      <c r="Q11" s="620"/>
      <c r="R11" s="621">
        <v>1903272</v>
      </c>
      <c r="S11" s="622"/>
      <c r="T11" s="622"/>
      <c r="U11" s="622"/>
      <c r="V11" s="622"/>
      <c r="W11" s="622"/>
      <c r="X11" s="622"/>
      <c r="Y11" s="623"/>
      <c r="Z11" s="624">
        <v>4.0999999999999996</v>
      </c>
      <c r="AA11" s="625"/>
      <c r="AB11" s="625"/>
      <c r="AC11" s="626"/>
      <c r="AD11" s="627">
        <v>1903272</v>
      </c>
      <c r="AE11" s="622"/>
      <c r="AF11" s="622"/>
      <c r="AG11" s="622"/>
      <c r="AH11" s="622"/>
      <c r="AI11" s="622"/>
      <c r="AJ11" s="622"/>
      <c r="AK11" s="623"/>
      <c r="AL11" s="624">
        <v>7.2</v>
      </c>
      <c r="AM11" s="625"/>
      <c r="AN11" s="625"/>
      <c r="AO11" s="661"/>
      <c r="AP11" s="618" t="s">
        <v>252</v>
      </c>
      <c r="AQ11" s="619"/>
      <c r="AR11" s="619"/>
      <c r="AS11" s="619"/>
      <c r="AT11" s="619"/>
      <c r="AU11" s="619"/>
      <c r="AV11" s="619"/>
      <c r="AW11" s="619"/>
      <c r="AX11" s="619"/>
      <c r="AY11" s="619"/>
      <c r="AZ11" s="619"/>
      <c r="BA11" s="619"/>
      <c r="BB11" s="619"/>
      <c r="BC11" s="619"/>
      <c r="BD11" s="619"/>
      <c r="BE11" s="619"/>
      <c r="BF11" s="620"/>
      <c r="BG11" s="621">
        <v>207661</v>
      </c>
      <c r="BH11" s="622"/>
      <c r="BI11" s="622"/>
      <c r="BJ11" s="622"/>
      <c r="BK11" s="622"/>
      <c r="BL11" s="622"/>
      <c r="BM11" s="622"/>
      <c r="BN11" s="623"/>
      <c r="BO11" s="659">
        <v>2.7</v>
      </c>
      <c r="BP11" s="659"/>
      <c r="BQ11" s="659"/>
      <c r="BR11" s="659"/>
      <c r="BS11" s="660" t="s">
        <v>232</v>
      </c>
      <c r="BT11" s="660"/>
      <c r="BU11" s="660"/>
      <c r="BV11" s="660"/>
      <c r="BW11" s="660"/>
      <c r="BX11" s="660"/>
      <c r="BY11" s="660"/>
      <c r="BZ11" s="660"/>
      <c r="CA11" s="660"/>
      <c r="CB11" s="700"/>
      <c r="CD11" s="618" t="s">
        <v>253</v>
      </c>
      <c r="CE11" s="619"/>
      <c r="CF11" s="619"/>
      <c r="CG11" s="619"/>
      <c r="CH11" s="619"/>
      <c r="CI11" s="619"/>
      <c r="CJ11" s="619"/>
      <c r="CK11" s="619"/>
      <c r="CL11" s="619"/>
      <c r="CM11" s="619"/>
      <c r="CN11" s="619"/>
      <c r="CO11" s="619"/>
      <c r="CP11" s="619"/>
      <c r="CQ11" s="620"/>
      <c r="CR11" s="621">
        <v>3255717</v>
      </c>
      <c r="CS11" s="622"/>
      <c r="CT11" s="622"/>
      <c r="CU11" s="622"/>
      <c r="CV11" s="622"/>
      <c r="CW11" s="622"/>
      <c r="CX11" s="622"/>
      <c r="CY11" s="623"/>
      <c r="CZ11" s="659">
        <v>7.3</v>
      </c>
      <c r="DA11" s="659"/>
      <c r="DB11" s="659"/>
      <c r="DC11" s="659"/>
      <c r="DD11" s="627">
        <v>222588</v>
      </c>
      <c r="DE11" s="622"/>
      <c r="DF11" s="622"/>
      <c r="DG11" s="622"/>
      <c r="DH11" s="622"/>
      <c r="DI11" s="622"/>
      <c r="DJ11" s="622"/>
      <c r="DK11" s="622"/>
      <c r="DL11" s="622"/>
      <c r="DM11" s="622"/>
      <c r="DN11" s="622"/>
      <c r="DO11" s="622"/>
      <c r="DP11" s="623"/>
      <c r="DQ11" s="627">
        <v>2044984</v>
      </c>
      <c r="DR11" s="622"/>
      <c r="DS11" s="622"/>
      <c r="DT11" s="622"/>
      <c r="DU11" s="622"/>
      <c r="DV11" s="622"/>
      <c r="DW11" s="622"/>
      <c r="DX11" s="622"/>
      <c r="DY11" s="622"/>
      <c r="DZ11" s="622"/>
      <c r="EA11" s="622"/>
      <c r="EB11" s="622"/>
      <c r="EC11" s="658"/>
    </row>
    <row r="12" spans="2:143" ht="11.25" customHeight="1" x14ac:dyDescent="0.15">
      <c r="B12" s="618" t="s">
        <v>254</v>
      </c>
      <c r="C12" s="619"/>
      <c r="D12" s="619"/>
      <c r="E12" s="619"/>
      <c r="F12" s="619"/>
      <c r="G12" s="619"/>
      <c r="H12" s="619"/>
      <c r="I12" s="619"/>
      <c r="J12" s="619"/>
      <c r="K12" s="619"/>
      <c r="L12" s="619"/>
      <c r="M12" s="619"/>
      <c r="N12" s="619"/>
      <c r="O12" s="619"/>
      <c r="P12" s="619"/>
      <c r="Q12" s="620"/>
      <c r="R12" s="621" t="s">
        <v>232</v>
      </c>
      <c r="S12" s="622"/>
      <c r="T12" s="622"/>
      <c r="U12" s="622"/>
      <c r="V12" s="622"/>
      <c r="W12" s="622"/>
      <c r="X12" s="622"/>
      <c r="Y12" s="623"/>
      <c r="Z12" s="659" t="s">
        <v>187</v>
      </c>
      <c r="AA12" s="659"/>
      <c r="AB12" s="659"/>
      <c r="AC12" s="659"/>
      <c r="AD12" s="660" t="s">
        <v>187</v>
      </c>
      <c r="AE12" s="660"/>
      <c r="AF12" s="660"/>
      <c r="AG12" s="660"/>
      <c r="AH12" s="660"/>
      <c r="AI12" s="660"/>
      <c r="AJ12" s="660"/>
      <c r="AK12" s="660"/>
      <c r="AL12" s="624" t="s">
        <v>232</v>
      </c>
      <c r="AM12" s="625"/>
      <c r="AN12" s="625"/>
      <c r="AO12" s="661"/>
      <c r="AP12" s="618" t="s">
        <v>255</v>
      </c>
      <c r="AQ12" s="619"/>
      <c r="AR12" s="619"/>
      <c r="AS12" s="619"/>
      <c r="AT12" s="619"/>
      <c r="AU12" s="619"/>
      <c r="AV12" s="619"/>
      <c r="AW12" s="619"/>
      <c r="AX12" s="619"/>
      <c r="AY12" s="619"/>
      <c r="AZ12" s="619"/>
      <c r="BA12" s="619"/>
      <c r="BB12" s="619"/>
      <c r="BC12" s="619"/>
      <c r="BD12" s="619"/>
      <c r="BE12" s="619"/>
      <c r="BF12" s="620"/>
      <c r="BG12" s="621">
        <v>3605708</v>
      </c>
      <c r="BH12" s="622"/>
      <c r="BI12" s="622"/>
      <c r="BJ12" s="622"/>
      <c r="BK12" s="622"/>
      <c r="BL12" s="622"/>
      <c r="BM12" s="622"/>
      <c r="BN12" s="623"/>
      <c r="BO12" s="659">
        <v>46.6</v>
      </c>
      <c r="BP12" s="659"/>
      <c r="BQ12" s="659"/>
      <c r="BR12" s="659"/>
      <c r="BS12" s="660" t="s">
        <v>232</v>
      </c>
      <c r="BT12" s="660"/>
      <c r="BU12" s="660"/>
      <c r="BV12" s="660"/>
      <c r="BW12" s="660"/>
      <c r="BX12" s="660"/>
      <c r="BY12" s="660"/>
      <c r="BZ12" s="660"/>
      <c r="CA12" s="660"/>
      <c r="CB12" s="700"/>
      <c r="CD12" s="618" t="s">
        <v>256</v>
      </c>
      <c r="CE12" s="619"/>
      <c r="CF12" s="619"/>
      <c r="CG12" s="619"/>
      <c r="CH12" s="619"/>
      <c r="CI12" s="619"/>
      <c r="CJ12" s="619"/>
      <c r="CK12" s="619"/>
      <c r="CL12" s="619"/>
      <c r="CM12" s="619"/>
      <c r="CN12" s="619"/>
      <c r="CO12" s="619"/>
      <c r="CP12" s="619"/>
      <c r="CQ12" s="620"/>
      <c r="CR12" s="621">
        <v>1736574</v>
      </c>
      <c r="CS12" s="622"/>
      <c r="CT12" s="622"/>
      <c r="CU12" s="622"/>
      <c r="CV12" s="622"/>
      <c r="CW12" s="622"/>
      <c r="CX12" s="622"/>
      <c r="CY12" s="623"/>
      <c r="CZ12" s="659">
        <v>3.9</v>
      </c>
      <c r="DA12" s="659"/>
      <c r="DB12" s="659"/>
      <c r="DC12" s="659"/>
      <c r="DD12" s="627">
        <v>62070</v>
      </c>
      <c r="DE12" s="622"/>
      <c r="DF12" s="622"/>
      <c r="DG12" s="622"/>
      <c r="DH12" s="622"/>
      <c r="DI12" s="622"/>
      <c r="DJ12" s="622"/>
      <c r="DK12" s="622"/>
      <c r="DL12" s="622"/>
      <c r="DM12" s="622"/>
      <c r="DN12" s="622"/>
      <c r="DO12" s="622"/>
      <c r="DP12" s="623"/>
      <c r="DQ12" s="627">
        <v>1117350</v>
      </c>
      <c r="DR12" s="622"/>
      <c r="DS12" s="622"/>
      <c r="DT12" s="622"/>
      <c r="DU12" s="622"/>
      <c r="DV12" s="622"/>
      <c r="DW12" s="622"/>
      <c r="DX12" s="622"/>
      <c r="DY12" s="622"/>
      <c r="DZ12" s="622"/>
      <c r="EA12" s="622"/>
      <c r="EB12" s="622"/>
      <c r="EC12" s="658"/>
    </row>
    <row r="13" spans="2:143" ht="11.25" customHeight="1" x14ac:dyDescent="0.15">
      <c r="B13" s="618" t="s">
        <v>257</v>
      </c>
      <c r="C13" s="619"/>
      <c r="D13" s="619"/>
      <c r="E13" s="619"/>
      <c r="F13" s="619"/>
      <c r="G13" s="619"/>
      <c r="H13" s="619"/>
      <c r="I13" s="619"/>
      <c r="J13" s="619"/>
      <c r="K13" s="619"/>
      <c r="L13" s="619"/>
      <c r="M13" s="619"/>
      <c r="N13" s="619"/>
      <c r="O13" s="619"/>
      <c r="P13" s="619"/>
      <c r="Q13" s="620"/>
      <c r="R13" s="621" t="s">
        <v>232</v>
      </c>
      <c r="S13" s="622"/>
      <c r="T13" s="622"/>
      <c r="U13" s="622"/>
      <c r="V13" s="622"/>
      <c r="W13" s="622"/>
      <c r="X13" s="622"/>
      <c r="Y13" s="623"/>
      <c r="Z13" s="659" t="s">
        <v>187</v>
      </c>
      <c r="AA13" s="659"/>
      <c r="AB13" s="659"/>
      <c r="AC13" s="659"/>
      <c r="AD13" s="660" t="s">
        <v>187</v>
      </c>
      <c r="AE13" s="660"/>
      <c r="AF13" s="660"/>
      <c r="AG13" s="660"/>
      <c r="AH13" s="660"/>
      <c r="AI13" s="660"/>
      <c r="AJ13" s="660"/>
      <c r="AK13" s="660"/>
      <c r="AL13" s="624" t="s">
        <v>187</v>
      </c>
      <c r="AM13" s="625"/>
      <c r="AN13" s="625"/>
      <c r="AO13" s="661"/>
      <c r="AP13" s="618" t="s">
        <v>258</v>
      </c>
      <c r="AQ13" s="619"/>
      <c r="AR13" s="619"/>
      <c r="AS13" s="619"/>
      <c r="AT13" s="619"/>
      <c r="AU13" s="619"/>
      <c r="AV13" s="619"/>
      <c r="AW13" s="619"/>
      <c r="AX13" s="619"/>
      <c r="AY13" s="619"/>
      <c r="AZ13" s="619"/>
      <c r="BA13" s="619"/>
      <c r="BB13" s="619"/>
      <c r="BC13" s="619"/>
      <c r="BD13" s="619"/>
      <c r="BE13" s="619"/>
      <c r="BF13" s="620"/>
      <c r="BG13" s="621">
        <v>3595470</v>
      </c>
      <c r="BH13" s="622"/>
      <c r="BI13" s="622"/>
      <c r="BJ13" s="622"/>
      <c r="BK13" s="622"/>
      <c r="BL13" s="622"/>
      <c r="BM13" s="622"/>
      <c r="BN13" s="623"/>
      <c r="BO13" s="659">
        <v>46.4</v>
      </c>
      <c r="BP13" s="659"/>
      <c r="BQ13" s="659"/>
      <c r="BR13" s="659"/>
      <c r="BS13" s="660" t="s">
        <v>187</v>
      </c>
      <c r="BT13" s="660"/>
      <c r="BU13" s="660"/>
      <c r="BV13" s="660"/>
      <c r="BW13" s="660"/>
      <c r="BX13" s="660"/>
      <c r="BY13" s="660"/>
      <c r="BZ13" s="660"/>
      <c r="CA13" s="660"/>
      <c r="CB13" s="700"/>
      <c r="CD13" s="618" t="s">
        <v>259</v>
      </c>
      <c r="CE13" s="619"/>
      <c r="CF13" s="619"/>
      <c r="CG13" s="619"/>
      <c r="CH13" s="619"/>
      <c r="CI13" s="619"/>
      <c r="CJ13" s="619"/>
      <c r="CK13" s="619"/>
      <c r="CL13" s="619"/>
      <c r="CM13" s="619"/>
      <c r="CN13" s="619"/>
      <c r="CO13" s="619"/>
      <c r="CP13" s="619"/>
      <c r="CQ13" s="620"/>
      <c r="CR13" s="621">
        <v>3569621</v>
      </c>
      <c r="CS13" s="622"/>
      <c r="CT13" s="622"/>
      <c r="CU13" s="622"/>
      <c r="CV13" s="622"/>
      <c r="CW13" s="622"/>
      <c r="CX13" s="622"/>
      <c r="CY13" s="623"/>
      <c r="CZ13" s="659">
        <v>8</v>
      </c>
      <c r="DA13" s="659"/>
      <c r="DB13" s="659"/>
      <c r="DC13" s="659"/>
      <c r="DD13" s="627">
        <v>1612388</v>
      </c>
      <c r="DE13" s="622"/>
      <c r="DF13" s="622"/>
      <c r="DG13" s="622"/>
      <c r="DH13" s="622"/>
      <c r="DI13" s="622"/>
      <c r="DJ13" s="622"/>
      <c r="DK13" s="622"/>
      <c r="DL13" s="622"/>
      <c r="DM13" s="622"/>
      <c r="DN13" s="622"/>
      <c r="DO13" s="622"/>
      <c r="DP13" s="623"/>
      <c r="DQ13" s="627">
        <v>1985043</v>
      </c>
      <c r="DR13" s="622"/>
      <c r="DS13" s="622"/>
      <c r="DT13" s="622"/>
      <c r="DU13" s="622"/>
      <c r="DV13" s="622"/>
      <c r="DW13" s="622"/>
      <c r="DX13" s="622"/>
      <c r="DY13" s="622"/>
      <c r="DZ13" s="622"/>
      <c r="EA13" s="622"/>
      <c r="EB13" s="622"/>
      <c r="EC13" s="658"/>
    </row>
    <row r="14" spans="2:143" ht="11.25" customHeight="1" x14ac:dyDescent="0.15">
      <c r="B14" s="618" t="s">
        <v>260</v>
      </c>
      <c r="C14" s="619"/>
      <c r="D14" s="619"/>
      <c r="E14" s="619"/>
      <c r="F14" s="619"/>
      <c r="G14" s="619"/>
      <c r="H14" s="619"/>
      <c r="I14" s="619"/>
      <c r="J14" s="619"/>
      <c r="K14" s="619"/>
      <c r="L14" s="619"/>
      <c r="M14" s="619"/>
      <c r="N14" s="619"/>
      <c r="O14" s="619"/>
      <c r="P14" s="619"/>
      <c r="Q14" s="620"/>
      <c r="R14" s="621">
        <v>17</v>
      </c>
      <c r="S14" s="622"/>
      <c r="T14" s="622"/>
      <c r="U14" s="622"/>
      <c r="V14" s="622"/>
      <c r="W14" s="622"/>
      <c r="X14" s="622"/>
      <c r="Y14" s="623"/>
      <c r="Z14" s="659">
        <v>0</v>
      </c>
      <c r="AA14" s="659"/>
      <c r="AB14" s="659"/>
      <c r="AC14" s="659"/>
      <c r="AD14" s="660">
        <v>17</v>
      </c>
      <c r="AE14" s="660"/>
      <c r="AF14" s="660"/>
      <c r="AG14" s="660"/>
      <c r="AH14" s="660"/>
      <c r="AI14" s="660"/>
      <c r="AJ14" s="660"/>
      <c r="AK14" s="660"/>
      <c r="AL14" s="624">
        <v>0</v>
      </c>
      <c r="AM14" s="625"/>
      <c r="AN14" s="625"/>
      <c r="AO14" s="661"/>
      <c r="AP14" s="618" t="s">
        <v>261</v>
      </c>
      <c r="AQ14" s="619"/>
      <c r="AR14" s="619"/>
      <c r="AS14" s="619"/>
      <c r="AT14" s="619"/>
      <c r="AU14" s="619"/>
      <c r="AV14" s="619"/>
      <c r="AW14" s="619"/>
      <c r="AX14" s="619"/>
      <c r="AY14" s="619"/>
      <c r="AZ14" s="619"/>
      <c r="BA14" s="619"/>
      <c r="BB14" s="619"/>
      <c r="BC14" s="619"/>
      <c r="BD14" s="619"/>
      <c r="BE14" s="619"/>
      <c r="BF14" s="620"/>
      <c r="BG14" s="621">
        <v>339015</v>
      </c>
      <c r="BH14" s="622"/>
      <c r="BI14" s="622"/>
      <c r="BJ14" s="622"/>
      <c r="BK14" s="622"/>
      <c r="BL14" s="622"/>
      <c r="BM14" s="622"/>
      <c r="BN14" s="623"/>
      <c r="BO14" s="659">
        <v>4.4000000000000004</v>
      </c>
      <c r="BP14" s="659"/>
      <c r="BQ14" s="659"/>
      <c r="BR14" s="659"/>
      <c r="BS14" s="660" t="s">
        <v>187</v>
      </c>
      <c r="BT14" s="660"/>
      <c r="BU14" s="660"/>
      <c r="BV14" s="660"/>
      <c r="BW14" s="660"/>
      <c r="BX14" s="660"/>
      <c r="BY14" s="660"/>
      <c r="BZ14" s="660"/>
      <c r="CA14" s="660"/>
      <c r="CB14" s="700"/>
      <c r="CD14" s="618" t="s">
        <v>262</v>
      </c>
      <c r="CE14" s="619"/>
      <c r="CF14" s="619"/>
      <c r="CG14" s="619"/>
      <c r="CH14" s="619"/>
      <c r="CI14" s="619"/>
      <c r="CJ14" s="619"/>
      <c r="CK14" s="619"/>
      <c r="CL14" s="619"/>
      <c r="CM14" s="619"/>
      <c r="CN14" s="619"/>
      <c r="CO14" s="619"/>
      <c r="CP14" s="619"/>
      <c r="CQ14" s="620"/>
      <c r="CR14" s="621">
        <v>1466206</v>
      </c>
      <c r="CS14" s="622"/>
      <c r="CT14" s="622"/>
      <c r="CU14" s="622"/>
      <c r="CV14" s="622"/>
      <c r="CW14" s="622"/>
      <c r="CX14" s="622"/>
      <c r="CY14" s="623"/>
      <c r="CZ14" s="659">
        <v>3.3</v>
      </c>
      <c r="DA14" s="659"/>
      <c r="DB14" s="659"/>
      <c r="DC14" s="659"/>
      <c r="DD14" s="627">
        <v>89970</v>
      </c>
      <c r="DE14" s="622"/>
      <c r="DF14" s="622"/>
      <c r="DG14" s="622"/>
      <c r="DH14" s="622"/>
      <c r="DI14" s="622"/>
      <c r="DJ14" s="622"/>
      <c r="DK14" s="622"/>
      <c r="DL14" s="622"/>
      <c r="DM14" s="622"/>
      <c r="DN14" s="622"/>
      <c r="DO14" s="622"/>
      <c r="DP14" s="623"/>
      <c r="DQ14" s="627">
        <v>1372249</v>
      </c>
      <c r="DR14" s="622"/>
      <c r="DS14" s="622"/>
      <c r="DT14" s="622"/>
      <c r="DU14" s="622"/>
      <c r="DV14" s="622"/>
      <c r="DW14" s="622"/>
      <c r="DX14" s="622"/>
      <c r="DY14" s="622"/>
      <c r="DZ14" s="622"/>
      <c r="EA14" s="622"/>
      <c r="EB14" s="622"/>
      <c r="EC14" s="658"/>
    </row>
    <row r="15" spans="2:143" ht="11.25" customHeight="1" x14ac:dyDescent="0.15">
      <c r="B15" s="618" t="s">
        <v>263</v>
      </c>
      <c r="C15" s="619"/>
      <c r="D15" s="619"/>
      <c r="E15" s="619"/>
      <c r="F15" s="619"/>
      <c r="G15" s="619"/>
      <c r="H15" s="619"/>
      <c r="I15" s="619"/>
      <c r="J15" s="619"/>
      <c r="K15" s="619"/>
      <c r="L15" s="619"/>
      <c r="M15" s="619"/>
      <c r="N15" s="619"/>
      <c r="O15" s="619"/>
      <c r="P15" s="619"/>
      <c r="Q15" s="620"/>
      <c r="R15" s="621" t="s">
        <v>232</v>
      </c>
      <c r="S15" s="622"/>
      <c r="T15" s="622"/>
      <c r="U15" s="622"/>
      <c r="V15" s="622"/>
      <c r="W15" s="622"/>
      <c r="X15" s="622"/>
      <c r="Y15" s="623"/>
      <c r="Z15" s="659" t="s">
        <v>187</v>
      </c>
      <c r="AA15" s="659"/>
      <c r="AB15" s="659"/>
      <c r="AC15" s="659"/>
      <c r="AD15" s="660" t="s">
        <v>187</v>
      </c>
      <c r="AE15" s="660"/>
      <c r="AF15" s="660"/>
      <c r="AG15" s="660"/>
      <c r="AH15" s="660"/>
      <c r="AI15" s="660"/>
      <c r="AJ15" s="660"/>
      <c r="AK15" s="660"/>
      <c r="AL15" s="624" t="s">
        <v>187</v>
      </c>
      <c r="AM15" s="625"/>
      <c r="AN15" s="625"/>
      <c r="AO15" s="661"/>
      <c r="AP15" s="618" t="s">
        <v>264</v>
      </c>
      <c r="AQ15" s="619"/>
      <c r="AR15" s="619"/>
      <c r="AS15" s="619"/>
      <c r="AT15" s="619"/>
      <c r="AU15" s="619"/>
      <c r="AV15" s="619"/>
      <c r="AW15" s="619"/>
      <c r="AX15" s="619"/>
      <c r="AY15" s="619"/>
      <c r="AZ15" s="619"/>
      <c r="BA15" s="619"/>
      <c r="BB15" s="619"/>
      <c r="BC15" s="619"/>
      <c r="BD15" s="619"/>
      <c r="BE15" s="619"/>
      <c r="BF15" s="620"/>
      <c r="BG15" s="621">
        <v>643730</v>
      </c>
      <c r="BH15" s="622"/>
      <c r="BI15" s="622"/>
      <c r="BJ15" s="622"/>
      <c r="BK15" s="622"/>
      <c r="BL15" s="622"/>
      <c r="BM15" s="622"/>
      <c r="BN15" s="623"/>
      <c r="BO15" s="659">
        <v>8.3000000000000007</v>
      </c>
      <c r="BP15" s="659"/>
      <c r="BQ15" s="659"/>
      <c r="BR15" s="659"/>
      <c r="BS15" s="660" t="s">
        <v>187</v>
      </c>
      <c r="BT15" s="660"/>
      <c r="BU15" s="660"/>
      <c r="BV15" s="660"/>
      <c r="BW15" s="660"/>
      <c r="BX15" s="660"/>
      <c r="BY15" s="660"/>
      <c r="BZ15" s="660"/>
      <c r="CA15" s="660"/>
      <c r="CB15" s="700"/>
      <c r="CD15" s="618" t="s">
        <v>265</v>
      </c>
      <c r="CE15" s="619"/>
      <c r="CF15" s="619"/>
      <c r="CG15" s="619"/>
      <c r="CH15" s="619"/>
      <c r="CI15" s="619"/>
      <c r="CJ15" s="619"/>
      <c r="CK15" s="619"/>
      <c r="CL15" s="619"/>
      <c r="CM15" s="619"/>
      <c r="CN15" s="619"/>
      <c r="CO15" s="619"/>
      <c r="CP15" s="619"/>
      <c r="CQ15" s="620"/>
      <c r="CR15" s="621">
        <v>4405187</v>
      </c>
      <c r="CS15" s="622"/>
      <c r="CT15" s="622"/>
      <c r="CU15" s="622"/>
      <c r="CV15" s="622"/>
      <c r="CW15" s="622"/>
      <c r="CX15" s="622"/>
      <c r="CY15" s="623"/>
      <c r="CZ15" s="659">
        <v>9.8000000000000007</v>
      </c>
      <c r="DA15" s="659"/>
      <c r="DB15" s="659"/>
      <c r="DC15" s="659"/>
      <c r="DD15" s="627">
        <v>128788</v>
      </c>
      <c r="DE15" s="622"/>
      <c r="DF15" s="622"/>
      <c r="DG15" s="622"/>
      <c r="DH15" s="622"/>
      <c r="DI15" s="622"/>
      <c r="DJ15" s="622"/>
      <c r="DK15" s="622"/>
      <c r="DL15" s="622"/>
      <c r="DM15" s="622"/>
      <c r="DN15" s="622"/>
      <c r="DO15" s="622"/>
      <c r="DP15" s="623"/>
      <c r="DQ15" s="627">
        <v>3539054</v>
      </c>
      <c r="DR15" s="622"/>
      <c r="DS15" s="622"/>
      <c r="DT15" s="622"/>
      <c r="DU15" s="622"/>
      <c r="DV15" s="622"/>
      <c r="DW15" s="622"/>
      <c r="DX15" s="622"/>
      <c r="DY15" s="622"/>
      <c r="DZ15" s="622"/>
      <c r="EA15" s="622"/>
      <c r="EB15" s="622"/>
      <c r="EC15" s="658"/>
    </row>
    <row r="16" spans="2:143" ht="11.25" customHeight="1" x14ac:dyDescent="0.15">
      <c r="B16" s="618" t="s">
        <v>266</v>
      </c>
      <c r="C16" s="619"/>
      <c r="D16" s="619"/>
      <c r="E16" s="619"/>
      <c r="F16" s="619"/>
      <c r="G16" s="619"/>
      <c r="H16" s="619"/>
      <c r="I16" s="619"/>
      <c r="J16" s="619"/>
      <c r="K16" s="619"/>
      <c r="L16" s="619"/>
      <c r="M16" s="619"/>
      <c r="N16" s="619"/>
      <c r="O16" s="619"/>
      <c r="P16" s="619"/>
      <c r="Q16" s="620"/>
      <c r="R16" s="621">
        <v>71281</v>
      </c>
      <c r="S16" s="622"/>
      <c r="T16" s="622"/>
      <c r="U16" s="622"/>
      <c r="V16" s="622"/>
      <c r="W16" s="622"/>
      <c r="X16" s="622"/>
      <c r="Y16" s="623"/>
      <c r="Z16" s="659">
        <v>0.2</v>
      </c>
      <c r="AA16" s="659"/>
      <c r="AB16" s="659"/>
      <c r="AC16" s="659"/>
      <c r="AD16" s="660">
        <v>71281</v>
      </c>
      <c r="AE16" s="660"/>
      <c r="AF16" s="660"/>
      <c r="AG16" s="660"/>
      <c r="AH16" s="660"/>
      <c r="AI16" s="660"/>
      <c r="AJ16" s="660"/>
      <c r="AK16" s="660"/>
      <c r="AL16" s="624">
        <v>0.3</v>
      </c>
      <c r="AM16" s="625"/>
      <c r="AN16" s="625"/>
      <c r="AO16" s="661"/>
      <c r="AP16" s="618" t="s">
        <v>267</v>
      </c>
      <c r="AQ16" s="619"/>
      <c r="AR16" s="619"/>
      <c r="AS16" s="619"/>
      <c r="AT16" s="619"/>
      <c r="AU16" s="619"/>
      <c r="AV16" s="619"/>
      <c r="AW16" s="619"/>
      <c r="AX16" s="619"/>
      <c r="AY16" s="619"/>
      <c r="AZ16" s="619"/>
      <c r="BA16" s="619"/>
      <c r="BB16" s="619"/>
      <c r="BC16" s="619"/>
      <c r="BD16" s="619"/>
      <c r="BE16" s="619"/>
      <c r="BF16" s="620"/>
      <c r="BG16" s="621" t="s">
        <v>187</v>
      </c>
      <c r="BH16" s="622"/>
      <c r="BI16" s="622"/>
      <c r="BJ16" s="622"/>
      <c r="BK16" s="622"/>
      <c r="BL16" s="622"/>
      <c r="BM16" s="622"/>
      <c r="BN16" s="623"/>
      <c r="BO16" s="659" t="s">
        <v>187</v>
      </c>
      <c r="BP16" s="659"/>
      <c r="BQ16" s="659"/>
      <c r="BR16" s="659"/>
      <c r="BS16" s="660" t="s">
        <v>187</v>
      </c>
      <c r="BT16" s="660"/>
      <c r="BU16" s="660"/>
      <c r="BV16" s="660"/>
      <c r="BW16" s="660"/>
      <c r="BX16" s="660"/>
      <c r="BY16" s="660"/>
      <c r="BZ16" s="660"/>
      <c r="CA16" s="660"/>
      <c r="CB16" s="700"/>
      <c r="CD16" s="618" t="s">
        <v>268</v>
      </c>
      <c r="CE16" s="619"/>
      <c r="CF16" s="619"/>
      <c r="CG16" s="619"/>
      <c r="CH16" s="619"/>
      <c r="CI16" s="619"/>
      <c r="CJ16" s="619"/>
      <c r="CK16" s="619"/>
      <c r="CL16" s="619"/>
      <c r="CM16" s="619"/>
      <c r="CN16" s="619"/>
      <c r="CO16" s="619"/>
      <c r="CP16" s="619"/>
      <c r="CQ16" s="620"/>
      <c r="CR16" s="621">
        <v>1036162</v>
      </c>
      <c r="CS16" s="622"/>
      <c r="CT16" s="622"/>
      <c r="CU16" s="622"/>
      <c r="CV16" s="622"/>
      <c r="CW16" s="622"/>
      <c r="CX16" s="622"/>
      <c r="CY16" s="623"/>
      <c r="CZ16" s="659">
        <v>2.2999999999999998</v>
      </c>
      <c r="DA16" s="659"/>
      <c r="DB16" s="659"/>
      <c r="DC16" s="659"/>
      <c r="DD16" s="627" t="s">
        <v>187</v>
      </c>
      <c r="DE16" s="622"/>
      <c r="DF16" s="622"/>
      <c r="DG16" s="622"/>
      <c r="DH16" s="622"/>
      <c r="DI16" s="622"/>
      <c r="DJ16" s="622"/>
      <c r="DK16" s="622"/>
      <c r="DL16" s="622"/>
      <c r="DM16" s="622"/>
      <c r="DN16" s="622"/>
      <c r="DO16" s="622"/>
      <c r="DP16" s="623"/>
      <c r="DQ16" s="627">
        <v>244481</v>
      </c>
      <c r="DR16" s="622"/>
      <c r="DS16" s="622"/>
      <c r="DT16" s="622"/>
      <c r="DU16" s="622"/>
      <c r="DV16" s="622"/>
      <c r="DW16" s="622"/>
      <c r="DX16" s="622"/>
      <c r="DY16" s="622"/>
      <c r="DZ16" s="622"/>
      <c r="EA16" s="622"/>
      <c r="EB16" s="622"/>
      <c r="EC16" s="658"/>
    </row>
    <row r="17" spans="2:133" ht="11.25" customHeight="1" x14ac:dyDescent="0.15">
      <c r="B17" s="618" t="s">
        <v>269</v>
      </c>
      <c r="C17" s="619"/>
      <c r="D17" s="619"/>
      <c r="E17" s="619"/>
      <c r="F17" s="619"/>
      <c r="G17" s="619"/>
      <c r="H17" s="619"/>
      <c r="I17" s="619"/>
      <c r="J17" s="619"/>
      <c r="K17" s="619"/>
      <c r="L17" s="619"/>
      <c r="M17" s="619"/>
      <c r="N17" s="619"/>
      <c r="O17" s="619"/>
      <c r="P17" s="619"/>
      <c r="Q17" s="620"/>
      <c r="R17" s="621">
        <v>154442</v>
      </c>
      <c r="S17" s="622"/>
      <c r="T17" s="622"/>
      <c r="U17" s="622"/>
      <c r="V17" s="622"/>
      <c r="W17" s="622"/>
      <c r="X17" s="622"/>
      <c r="Y17" s="623"/>
      <c r="Z17" s="659">
        <v>0.3</v>
      </c>
      <c r="AA17" s="659"/>
      <c r="AB17" s="659"/>
      <c r="AC17" s="659"/>
      <c r="AD17" s="660">
        <v>154442</v>
      </c>
      <c r="AE17" s="660"/>
      <c r="AF17" s="660"/>
      <c r="AG17" s="660"/>
      <c r="AH17" s="660"/>
      <c r="AI17" s="660"/>
      <c r="AJ17" s="660"/>
      <c r="AK17" s="660"/>
      <c r="AL17" s="624">
        <v>0.6</v>
      </c>
      <c r="AM17" s="625"/>
      <c r="AN17" s="625"/>
      <c r="AO17" s="661"/>
      <c r="AP17" s="618" t="s">
        <v>270</v>
      </c>
      <c r="AQ17" s="619"/>
      <c r="AR17" s="619"/>
      <c r="AS17" s="619"/>
      <c r="AT17" s="619"/>
      <c r="AU17" s="619"/>
      <c r="AV17" s="619"/>
      <c r="AW17" s="619"/>
      <c r="AX17" s="619"/>
      <c r="AY17" s="619"/>
      <c r="AZ17" s="619"/>
      <c r="BA17" s="619"/>
      <c r="BB17" s="619"/>
      <c r="BC17" s="619"/>
      <c r="BD17" s="619"/>
      <c r="BE17" s="619"/>
      <c r="BF17" s="620"/>
      <c r="BG17" s="621" t="s">
        <v>232</v>
      </c>
      <c r="BH17" s="622"/>
      <c r="BI17" s="622"/>
      <c r="BJ17" s="622"/>
      <c r="BK17" s="622"/>
      <c r="BL17" s="622"/>
      <c r="BM17" s="622"/>
      <c r="BN17" s="623"/>
      <c r="BO17" s="659" t="s">
        <v>187</v>
      </c>
      <c r="BP17" s="659"/>
      <c r="BQ17" s="659"/>
      <c r="BR17" s="659"/>
      <c r="BS17" s="660" t="s">
        <v>187</v>
      </c>
      <c r="BT17" s="660"/>
      <c r="BU17" s="660"/>
      <c r="BV17" s="660"/>
      <c r="BW17" s="660"/>
      <c r="BX17" s="660"/>
      <c r="BY17" s="660"/>
      <c r="BZ17" s="660"/>
      <c r="CA17" s="660"/>
      <c r="CB17" s="700"/>
      <c r="CD17" s="618" t="s">
        <v>271</v>
      </c>
      <c r="CE17" s="619"/>
      <c r="CF17" s="619"/>
      <c r="CG17" s="619"/>
      <c r="CH17" s="619"/>
      <c r="CI17" s="619"/>
      <c r="CJ17" s="619"/>
      <c r="CK17" s="619"/>
      <c r="CL17" s="619"/>
      <c r="CM17" s="619"/>
      <c r="CN17" s="619"/>
      <c r="CO17" s="619"/>
      <c r="CP17" s="619"/>
      <c r="CQ17" s="620"/>
      <c r="CR17" s="621">
        <v>4892734</v>
      </c>
      <c r="CS17" s="622"/>
      <c r="CT17" s="622"/>
      <c r="CU17" s="622"/>
      <c r="CV17" s="622"/>
      <c r="CW17" s="622"/>
      <c r="CX17" s="622"/>
      <c r="CY17" s="623"/>
      <c r="CZ17" s="659">
        <v>10.9</v>
      </c>
      <c r="DA17" s="659"/>
      <c r="DB17" s="659"/>
      <c r="DC17" s="659"/>
      <c r="DD17" s="627" t="s">
        <v>187</v>
      </c>
      <c r="DE17" s="622"/>
      <c r="DF17" s="622"/>
      <c r="DG17" s="622"/>
      <c r="DH17" s="622"/>
      <c r="DI17" s="622"/>
      <c r="DJ17" s="622"/>
      <c r="DK17" s="622"/>
      <c r="DL17" s="622"/>
      <c r="DM17" s="622"/>
      <c r="DN17" s="622"/>
      <c r="DO17" s="622"/>
      <c r="DP17" s="623"/>
      <c r="DQ17" s="627">
        <v>4794291</v>
      </c>
      <c r="DR17" s="622"/>
      <c r="DS17" s="622"/>
      <c r="DT17" s="622"/>
      <c r="DU17" s="622"/>
      <c r="DV17" s="622"/>
      <c r="DW17" s="622"/>
      <c r="DX17" s="622"/>
      <c r="DY17" s="622"/>
      <c r="DZ17" s="622"/>
      <c r="EA17" s="622"/>
      <c r="EB17" s="622"/>
      <c r="EC17" s="658"/>
    </row>
    <row r="18" spans="2:133" ht="11.25" customHeight="1" x14ac:dyDescent="0.15">
      <c r="B18" s="618" t="s">
        <v>272</v>
      </c>
      <c r="C18" s="619"/>
      <c r="D18" s="619"/>
      <c r="E18" s="619"/>
      <c r="F18" s="619"/>
      <c r="G18" s="619"/>
      <c r="H18" s="619"/>
      <c r="I18" s="619"/>
      <c r="J18" s="619"/>
      <c r="K18" s="619"/>
      <c r="L18" s="619"/>
      <c r="M18" s="619"/>
      <c r="N18" s="619"/>
      <c r="O18" s="619"/>
      <c r="P18" s="619"/>
      <c r="Q18" s="620"/>
      <c r="R18" s="621">
        <v>63992</v>
      </c>
      <c r="S18" s="622"/>
      <c r="T18" s="622"/>
      <c r="U18" s="622"/>
      <c r="V18" s="622"/>
      <c r="W18" s="622"/>
      <c r="X18" s="622"/>
      <c r="Y18" s="623"/>
      <c r="Z18" s="659">
        <v>0.1</v>
      </c>
      <c r="AA18" s="659"/>
      <c r="AB18" s="659"/>
      <c r="AC18" s="659"/>
      <c r="AD18" s="660">
        <v>63992</v>
      </c>
      <c r="AE18" s="660"/>
      <c r="AF18" s="660"/>
      <c r="AG18" s="660"/>
      <c r="AH18" s="660"/>
      <c r="AI18" s="660"/>
      <c r="AJ18" s="660"/>
      <c r="AK18" s="660"/>
      <c r="AL18" s="624">
        <v>0.2</v>
      </c>
      <c r="AM18" s="625"/>
      <c r="AN18" s="625"/>
      <c r="AO18" s="661"/>
      <c r="AP18" s="618" t="s">
        <v>273</v>
      </c>
      <c r="AQ18" s="619"/>
      <c r="AR18" s="619"/>
      <c r="AS18" s="619"/>
      <c r="AT18" s="619"/>
      <c r="AU18" s="619"/>
      <c r="AV18" s="619"/>
      <c r="AW18" s="619"/>
      <c r="AX18" s="619"/>
      <c r="AY18" s="619"/>
      <c r="AZ18" s="619"/>
      <c r="BA18" s="619"/>
      <c r="BB18" s="619"/>
      <c r="BC18" s="619"/>
      <c r="BD18" s="619"/>
      <c r="BE18" s="619"/>
      <c r="BF18" s="620"/>
      <c r="BG18" s="621" t="s">
        <v>187</v>
      </c>
      <c r="BH18" s="622"/>
      <c r="BI18" s="622"/>
      <c r="BJ18" s="622"/>
      <c r="BK18" s="622"/>
      <c r="BL18" s="622"/>
      <c r="BM18" s="622"/>
      <c r="BN18" s="623"/>
      <c r="BO18" s="659" t="s">
        <v>232</v>
      </c>
      <c r="BP18" s="659"/>
      <c r="BQ18" s="659"/>
      <c r="BR18" s="659"/>
      <c r="BS18" s="660" t="s">
        <v>232</v>
      </c>
      <c r="BT18" s="660"/>
      <c r="BU18" s="660"/>
      <c r="BV18" s="660"/>
      <c r="BW18" s="660"/>
      <c r="BX18" s="660"/>
      <c r="BY18" s="660"/>
      <c r="BZ18" s="660"/>
      <c r="CA18" s="660"/>
      <c r="CB18" s="700"/>
      <c r="CD18" s="618" t="s">
        <v>274</v>
      </c>
      <c r="CE18" s="619"/>
      <c r="CF18" s="619"/>
      <c r="CG18" s="619"/>
      <c r="CH18" s="619"/>
      <c r="CI18" s="619"/>
      <c r="CJ18" s="619"/>
      <c r="CK18" s="619"/>
      <c r="CL18" s="619"/>
      <c r="CM18" s="619"/>
      <c r="CN18" s="619"/>
      <c r="CO18" s="619"/>
      <c r="CP18" s="619"/>
      <c r="CQ18" s="620"/>
      <c r="CR18" s="621" t="s">
        <v>187</v>
      </c>
      <c r="CS18" s="622"/>
      <c r="CT18" s="622"/>
      <c r="CU18" s="622"/>
      <c r="CV18" s="622"/>
      <c r="CW18" s="622"/>
      <c r="CX18" s="622"/>
      <c r="CY18" s="623"/>
      <c r="CZ18" s="659" t="s">
        <v>187</v>
      </c>
      <c r="DA18" s="659"/>
      <c r="DB18" s="659"/>
      <c r="DC18" s="659"/>
      <c r="DD18" s="627" t="s">
        <v>232</v>
      </c>
      <c r="DE18" s="622"/>
      <c r="DF18" s="622"/>
      <c r="DG18" s="622"/>
      <c r="DH18" s="622"/>
      <c r="DI18" s="622"/>
      <c r="DJ18" s="622"/>
      <c r="DK18" s="622"/>
      <c r="DL18" s="622"/>
      <c r="DM18" s="622"/>
      <c r="DN18" s="622"/>
      <c r="DO18" s="622"/>
      <c r="DP18" s="623"/>
      <c r="DQ18" s="627" t="s">
        <v>187</v>
      </c>
      <c r="DR18" s="622"/>
      <c r="DS18" s="622"/>
      <c r="DT18" s="622"/>
      <c r="DU18" s="622"/>
      <c r="DV18" s="622"/>
      <c r="DW18" s="622"/>
      <c r="DX18" s="622"/>
      <c r="DY18" s="622"/>
      <c r="DZ18" s="622"/>
      <c r="EA18" s="622"/>
      <c r="EB18" s="622"/>
      <c r="EC18" s="658"/>
    </row>
    <row r="19" spans="2:133" ht="11.25" customHeight="1" x14ac:dyDescent="0.15">
      <c r="B19" s="618" t="s">
        <v>275</v>
      </c>
      <c r="C19" s="619"/>
      <c r="D19" s="619"/>
      <c r="E19" s="619"/>
      <c r="F19" s="619"/>
      <c r="G19" s="619"/>
      <c r="H19" s="619"/>
      <c r="I19" s="619"/>
      <c r="J19" s="619"/>
      <c r="K19" s="619"/>
      <c r="L19" s="619"/>
      <c r="M19" s="619"/>
      <c r="N19" s="619"/>
      <c r="O19" s="619"/>
      <c r="P19" s="619"/>
      <c r="Q19" s="620"/>
      <c r="R19" s="621">
        <v>60777</v>
      </c>
      <c r="S19" s="622"/>
      <c r="T19" s="622"/>
      <c r="U19" s="622"/>
      <c r="V19" s="622"/>
      <c r="W19" s="622"/>
      <c r="X19" s="622"/>
      <c r="Y19" s="623"/>
      <c r="Z19" s="659">
        <v>0.1</v>
      </c>
      <c r="AA19" s="659"/>
      <c r="AB19" s="659"/>
      <c r="AC19" s="659"/>
      <c r="AD19" s="660">
        <v>60777</v>
      </c>
      <c r="AE19" s="660"/>
      <c r="AF19" s="660"/>
      <c r="AG19" s="660"/>
      <c r="AH19" s="660"/>
      <c r="AI19" s="660"/>
      <c r="AJ19" s="660"/>
      <c r="AK19" s="660"/>
      <c r="AL19" s="624">
        <v>0.2</v>
      </c>
      <c r="AM19" s="625"/>
      <c r="AN19" s="625"/>
      <c r="AO19" s="661"/>
      <c r="AP19" s="618" t="s">
        <v>276</v>
      </c>
      <c r="AQ19" s="619"/>
      <c r="AR19" s="619"/>
      <c r="AS19" s="619"/>
      <c r="AT19" s="619"/>
      <c r="AU19" s="619"/>
      <c r="AV19" s="619"/>
      <c r="AW19" s="619"/>
      <c r="AX19" s="619"/>
      <c r="AY19" s="619"/>
      <c r="AZ19" s="619"/>
      <c r="BA19" s="619"/>
      <c r="BB19" s="619"/>
      <c r="BC19" s="619"/>
      <c r="BD19" s="619"/>
      <c r="BE19" s="619"/>
      <c r="BF19" s="620"/>
      <c r="BG19" s="621">
        <v>659</v>
      </c>
      <c r="BH19" s="622"/>
      <c r="BI19" s="622"/>
      <c r="BJ19" s="622"/>
      <c r="BK19" s="622"/>
      <c r="BL19" s="622"/>
      <c r="BM19" s="622"/>
      <c r="BN19" s="623"/>
      <c r="BO19" s="659">
        <v>0</v>
      </c>
      <c r="BP19" s="659"/>
      <c r="BQ19" s="659"/>
      <c r="BR19" s="659"/>
      <c r="BS19" s="660" t="s">
        <v>187</v>
      </c>
      <c r="BT19" s="660"/>
      <c r="BU19" s="660"/>
      <c r="BV19" s="660"/>
      <c r="BW19" s="660"/>
      <c r="BX19" s="660"/>
      <c r="BY19" s="660"/>
      <c r="BZ19" s="660"/>
      <c r="CA19" s="660"/>
      <c r="CB19" s="700"/>
      <c r="CD19" s="618" t="s">
        <v>277</v>
      </c>
      <c r="CE19" s="619"/>
      <c r="CF19" s="619"/>
      <c r="CG19" s="619"/>
      <c r="CH19" s="619"/>
      <c r="CI19" s="619"/>
      <c r="CJ19" s="619"/>
      <c r="CK19" s="619"/>
      <c r="CL19" s="619"/>
      <c r="CM19" s="619"/>
      <c r="CN19" s="619"/>
      <c r="CO19" s="619"/>
      <c r="CP19" s="619"/>
      <c r="CQ19" s="620"/>
      <c r="CR19" s="621" t="s">
        <v>232</v>
      </c>
      <c r="CS19" s="622"/>
      <c r="CT19" s="622"/>
      <c r="CU19" s="622"/>
      <c r="CV19" s="622"/>
      <c r="CW19" s="622"/>
      <c r="CX19" s="622"/>
      <c r="CY19" s="623"/>
      <c r="CZ19" s="659" t="s">
        <v>232</v>
      </c>
      <c r="DA19" s="659"/>
      <c r="DB19" s="659"/>
      <c r="DC19" s="659"/>
      <c r="DD19" s="627" t="s">
        <v>187</v>
      </c>
      <c r="DE19" s="622"/>
      <c r="DF19" s="622"/>
      <c r="DG19" s="622"/>
      <c r="DH19" s="622"/>
      <c r="DI19" s="622"/>
      <c r="DJ19" s="622"/>
      <c r="DK19" s="622"/>
      <c r="DL19" s="622"/>
      <c r="DM19" s="622"/>
      <c r="DN19" s="622"/>
      <c r="DO19" s="622"/>
      <c r="DP19" s="623"/>
      <c r="DQ19" s="627" t="s">
        <v>187</v>
      </c>
      <c r="DR19" s="622"/>
      <c r="DS19" s="622"/>
      <c r="DT19" s="622"/>
      <c r="DU19" s="622"/>
      <c r="DV19" s="622"/>
      <c r="DW19" s="622"/>
      <c r="DX19" s="622"/>
      <c r="DY19" s="622"/>
      <c r="DZ19" s="622"/>
      <c r="EA19" s="622"/>
      <c r="EB19" s="622"/>
      <c r="EC19" s="658"/>
    </row>
    <row r="20" spans="2:133" ht="11.25" customHeight="1" x14ac:dyDescent="0.15">
      <c r="B20" s="688" t="s">
        <v>278</v>
      </c>
      <c r="C20" s="689"/>
      <c r="D20" s="689"/>
      <c r="E20" s="689"/>
      <c r="F20" s="689"/>
      <c r="G20" s="689"/>
      <c r="H20" s="689"/>
      <c r="I20" s="689"/>
      <c r="J20" s="689"/>
      <c r="K20" s="689"/>
      <c r="L20" s="689"/>
      <c r="M20" s="689"/>
      <c r="N20" s="689"/>
      <c r="O20" s="689"/>
      <c r="P20" s="689"/>
      <c r="Q20" s="690"/>
      <c r="R20" s="621">
        <v>3215</v>
      </c>
      <c r="S20" s="622"/>
      <c r="T20" s="622"/>
      <c r="U20" s="622"/>
      <c r="V20" s="622"/>
      <c r="W20" s="622"/>
      <c r="X20" s="622"/>
      <c r="Y20" s="623"/>
      <c r="Z20" s="659">
        <v>0</v>
      </c>
      <c r="AA20" s="659"/>
      <c r="AB20" s="659"/>
      <c r="AC20" s="659"/>
      <c r="AD20" s="660">
        <v>3215</v>
      </c>
      <c r="AE20" s="660"/>
      <c r="AF20" s="660"/>
      <c r="AG20" s="660"/>
      <c r="AH20" s="660"/>
      <c r="AI20" s="660"/>
      <c r="AJ20" s="660"/>
      <c r="AK20" s="660"/>
      <c r="AL20" s="624">
        <v>0</v>
      </c>
      <c r="AM20" s="625"/>
      <c r="AN20" s="625"/>
      <c r="AO20" s="661"/>
      <c r="AP20" s="618" t="s">
        <v>279</v>
      </c>
      <c r="AQ20" s="619"/>
      <c r="AR20" s="619"/>
      <c r="AS20" s="619"/>
      <c r="AT20" s="619"/>
      <c r="AU20" s="619"/>
      <c r="AV20" s="619"/>
      <c r="AW20" s="619"/>
      <c r="AX20" s="619"/>
      <c r="AY20" s="619"/>
      <c r="AZ20" s="619"/>
      <c r="BA20" s="619"/>
      <c r="BB20" s="619"/>
      <c r="BC20" s="619"/>
      <c r="BD20" s="619"/>
      <c r="BE20" s="619"/>
      <c r="BF20" s="620"/>
      <c r="BG20" s="621">
        <v>659</v>
      </c>
      <c r="BH20" s="622"/>
      <c r="BI20" s="622"/>
      <c r="BJ20" s="622"/>
      <c r="BK20" s="622"/>
      <c r="BL20" s="622"/>
      <c r="BM20" s="622"/>
      <c r="BN20" s="623"/>
      <c r="BO20" s="659">
        <v>0</v>
      </c>
      <c r="BP20" s="659"/>
      <c r="BQ20" s="659"/>
      <c r="BR20" s="659"/>
      <c r="BS20" s="660" t="s">
        <v>187</v>
      </c>
      <c r="BT20" s="660"/>
      <c r="BU20" s="660"/>
      <c r="BV20" s="660"/>
      <c r="BW20" s="660"/>
      <c r="BX20" s="660"/>
      <c r="BY20" s="660"/>
      <c r="BZ20" s="660"/>
      <c r="CA20" s="660"/>
      <c r="CB20" s="700"/>
      <c r="CD20" s="618" t="s">
        <v>280</v>
      </c>
      <c r="CE20" s="619"/>
      <c r="CF20" s="619"/>
      <c r="CG20" s="619"/>
      <c r="CH20" s="619"/>
      <c r="CI20" s="619"/>
      <c r="CJ20" s="619"/>
      <c r="CK20" s="619"/>
      <c r="CL20" s="619"/>
      <c r="CM20" s="619"/>
      <c r="CN20" s="619"/>
      <c r="CO20" s="619"/>
      <c r="CP20" s="619"/>
      <c r="CQ20" s="620"/>
      <c r="CR20" s="621">
        <v>44893154</v>
      </c>
      <c r="CS20" s="622"/>
      <c r="CT20" s="622"/>
      <c r="CU20" s="622"/>
      <c r="CV20" s="622"/>
      <c r="CW20" s="622"/>
      <c r="CX20" s="622"/>
      <c r="CY20" s="623"/>
      <c r="CZ20" s="659">
        <v>100</v>
      </c>
      <c r="DA20" s="659"/>
      <c r="DB20" s="659"/>
      <c r="DC20" s="659"/>
      <c r="DD20" s="627">
        <v>2196798</v>
      </c>
      <c r="DE20" s="622"/>
      <c r="DF20" s="622"/>
      <c r="DG20" s="622"/>
      <c r="DH20" s="622"/>
      <c r="DI20" s="622"/>
      <c r="DJ20" s="622"/>
      <c r="DK20" s="622"/>
      <c r="DL20" s="622"/>
      <c r="DM20" s="622"/>
      <c r="DN20" s="622"/>
      <c r="DO20" s="622"/>
      <c r="DP20" s="623"/>
      <c r="DQ20" s="627">
        <v>30465858</v>
      </c>
      <c r="DR20" s="622"/>
      <c r="DS20" s="622"/>
      <c r="DT20" s="622"/>
      <c r="DU20" s="622"/>
      <c r="DV20" s="622"/>
      <c r="DW20" s="622"/>
      <c r="DX20" s="622"/>
      <c r="DY20" s="622"/>
      <c r="DZ20" s="622"/>
      <c r="EA20" s="622"/>
      <c r="EB20" s="622"/>
      <c r="EC20" s="658"/>
    </row>
    <row r="21" spans="2:133" ht="11.25" customHeight="1" x14ac:dyDescent="0.15">
      <c r="B21" s="618" t="s">
        <v>281</v>
      </c>
      <c r="C21" s="619"/>
      <c r="D21" s="619"/>
      <c r="E21" s="619"/>
      <c r="F21" s="619"/>
      <c r="G21" s="619"/>
      <c r="H21" s="619"/>
      <c r="I21" s="619"/>
      <c r="J21" s="619"/>
      <c r="K21" s="619"/>
      <c r="L21" s="619"/>
      <c r="M21" s="619"/>
      <c r="N21" s="619"/>
      <c r="O21" s="619"/>
      <c r="P21" s="619"/>
      <c r="Q21" s="620"/>
      <c r="R21" s="621">
        <v>17046736</v>
      </c>
      <c r="S21" s="622"/>
      <c r="T21" s="622"/>
      <c r="U21" s="622"/>
      <c r="V21" s="622"/>
      <c r="W21" s="622"/>
      <c r="X21" s="622"/>
      <c r="Y21" s="623"/>
      <c r="Z21" s="659">
        <v>36.9</v>
      </c>
      <c r="AA21" s="659"/>
      <c r="AB21" s="659"/>
      <c r="AC21" s="659"/>
      <c r="AD21" s="660">
        <v>15499570</v>
      </c>
      <c r="AE21" s="660"/>
      <c r="AF21" s="660"/>
      <c r="AG21" s="660"/>
      <c r="AH21" s="660"/>
      <c r="AI21" s="660"/>
      <c r="AJ21" s="660"/>
      <c r="AK21" s="660"/>
      <c r="AL21" s="624">
        <v>58.7</v>
      </c>
      <c r="AM21" s="625"/>
      <c r="AN21" s="625"/>
      <c r="AO21" s="661"/>
      <c r="AP21" s="618" t="s">
        <v>282</v>
      </c>
      <c r="AQ21" s="698"/>
      <c r="AR21" s="698"/>
      <c r="AS21" s="698"/>
      <c r="AT21" s="698"/>
      <c r="AU21" s="698"/>
      <c r="AV21" s="698"/>
      <c r="AW21" s="698"/>
      <c r="AX21" s="698"/>
      <c r="AY21" s="698"/>
      <c r="AZ21" s="698"/>
      <c r="BA21" s="698"/>
      <c r="BB21" s="698"/>
      <c r="BC21" s="698"/>
      <c r="BD21" s="698"/>
      <c r="BE21" s="698"/>
      <c r="BF21" s="699"/>
      <c r="BG21" s="621" t="s">
        <v>232</v>
      </c>
      <c r="BH21" s="622"/>
      <c r="BI21" s="622"/>
      <c r="BJ21" s="622"/>
      <c r="BK21" s="622"/>
      <c r="BL21" s="622"/>
      <c r="BM21" s="622"/>
      <c r="BN21" s="623"/>
      <c r="BO21" s="659" t="s">
        <v>232</v>
      </c>
      <c r="BP21" s="659"/>
      <c r="BQ21" s="659"/>
      <c r="BR21" s="659"/>
      <c r="BS21" s="660" t="s">
        <v>187</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283</v>
      </c>
      <c r="C22" s="619"/>
      <c r="D22" s="619"/>
      <c r="E22" s="619"/>
      <c r="F22" s="619"/>
      <c r="G22" s="619"/>
      <c r="H22" s="619"/>
      <c r="I22" s="619"/>
      <c r="J22" s="619"/>
      <c r="K22" s="619"/>
      <c r="L22" s="619"/>
      <c r="M22" s="619"/>
      <c r="N22" s="619"/>
      <c r="O22" s="619"/>
      <c r="P22" s="619"/>
      <c r="Q22" s="620"/>
      <c r="R22" s="621">
        <v>15499570</v>
      </c>
      <c r="S22" s="622"/>
      <c r="T22" s="622"/>
      <c r="U22" s="622"/>
      <c r="V22" s="622"/>
      <c r="W22" s="622"/>
      <c r="X22" s="622"/>
      <c r="Y22" s="623"/>
      <c r="Z22" s="659">
        <v>33.5</v>
      </c>
      <c r="AA22" s="659"/>
      <c r="AB22" s="659"/>
      <c r="AC22" s="659"/>
      <c r="AD22" s="660">
        <v>15499570</v>
      </c>
      <c r="AE22" s="660"/>
      <c r="AF22" s="660"/>
      <c r="AG22" s="660"/>
      <c r="AH22" s="660"/>
      <c r="AI22" s="660"/>
      <c r="AJ22" s="660"/>
      <c r="AK22" s="660"/>
      <c r="AL22" s="624">
        <v>58.7</v>
      </c>
      <c r="AM22" s="625"/>
      <c r="AN22" s="625"/>
      <c r="AO22" s="661"/>
      <c r="AP22" s="618" t="s">
        <v>284</v>
      </c>
      <c r="AQ22" s="698"/>
      <c r="AR22" s="698"/>
      <c r="AS22" s="698"/>
      <c r="AT22" s="698"/>
      <c r="AU22" s="698"/>
      <c r="AV22" s="698"/>
      <c r="AW22" s="698"/>
      <c r="AX22" s="698"/>
      <c r="AY22" s="698"/>
      <c r="AZ22" s="698"/>
      <c r="BA22" s="698"/>
      <c r="BB22" s="698"/>
      <c r="BC22" s="698"/>
      <c r="BD22" s="698"/>
      <c r="BE22" s="698"/>
      <c r="BF22" s="699"/>
      <c r="BG22" s="621" t="s">
        <v>187</v>
      </c>
      <c r="BH22" s="622"/>
      <c r="BI22" s="622"/>
      <c r="BJ22" s="622"/>
      <c r="BK22" s="622"/>
      <c r="BL22" s="622"/>
      <c r="BM22" s="622"/>
      <c r="BN22" s="623"/>
      <c r="BO22" s="659" t="s">
        <v>187</v>
      </c>
      <c r="BP22" s="659"/>
      <c r="BQ22" s="659"/>
      <c r="BR22" s="659"/>
      <c r="BS22" s="660" t="s">
        <v>187</v>
      </c>
      <c r="BT22" s="660"/>
      <c r="BU22" s="660"/>
      <c r="BV22" s="660"/>
      <c r="BW22" s="660"/>
      <c r="BX22" s="660"/>
      <c r="BY22" s="660"/>
      <c r="BZ22" s="660"/>
      <c r="CA22" s="660"/>
      <c r="CB22" s="700"/>
      <c r="CD22" s="673" t="s">
        <v>285</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286</v>
      </c>
      <c r="C23" s="619"/>
      <c r="D23" s="619"/>
      <c r="E23" s="619"/>
      <c r="F23" s="619"/>
      <c r="G23" s="619"/>
      <c r="H23" s="619"/>
      <c r="I23" s="619"/>
      <c r="J23" s="619"/>
      <c r="K23" s="619"/>
      <c r="L23" s="619"/>
      <c r="M23" s="619"/>
      <c r="N23" s="619"/>
      <c r="O23" s="619"/>
      <c r="P23" s="619"/>
      <c r="Q23" s="620"/>
      <c r="R23" s="621">
        <v>1418091</v>
      </c>
      <c r="S23" s="622"/>
      <c r="T23" s="622"/>
      <c r="U23" s="622"/>
      <c r="V23" s="622"/>
      <c r="W23" s="622"/>
      <c r="X23" s="622"/>
      <c r="Y23" s="623"/>
      <c r="Z23" s="659">
        <v>3.1</v>
      </c>
      <c r="AA23" s="659"/>
      <c r="AB23" s="659"/>
      <c r="AC23" s="659"/>
      <c r="AD23" s="660" t="s">
        <v>232</v>
      </c>
      <c r="AE23" s="660"/>
      <c r="AF23" s="660"/>
      <c r="AG23" s="660"/>
      <c r="AH23" s="660"/>
      <c r="AI23" s="660"/>
      <c r="AJ23" s="660"/>
      <c r="AK23" s="660"/>
      <c r="AL23" s="624" t="s">
        <v>187</v>
      </c>
      <c r="AM23" s="625"/>
      <c r="AN23" s="625"/>
      <c r="AO23" s="661"/>
      <c r="AP23" s="618" t="s">
        <v>287</v>
      </c>
      <c r="AQ23" s="698"/>
      <c r="AR23" s="698"/>
      <c r="AS23" s="698"/>
      <c r="AT23" s="698"/>
      <c r="AU23" s="698"/>
      <c r="AV23" s="698"/>
      <c r="AW23" s="698"/>
      <c r="AX23" s="698"/>
      <c r="AY23" s="698"/>
      <c r="AZ23" s="698"/>
      <c r="BA23" s="698"/>
      <c r="BB23" s="698"/>
      <c r="BC23" s="698"/>
      <c r="BD23" s="698"/>
      <c r="BE23" s="698"/>
      <c r="BF23" s="699"/>
      <c r="BG23" s="621" t="s">
        <v>187</v>
      </c>
      <c r="BH23" s="622"/>
      <c r="BI23" s="622"/>
      <c r="BJ23" s="622"/>
      <c r="BK23" s="622"/>
      <c r="BL23" s="622"/>
      <c r="BM23" s="622"/>
      <c r="BN23" s="623"/>
      <c r="BO23" s="659" t="s">
        <v>187</v>
      </c>
      <c r="BP23" s="659"/>
      <c r="BQ23" s="659"/>
      <c r="BR23" s="659"/>
      <c r="BS23" s="660" t="s">
        <v>187</v>
      </c>
      <c r="BT23" s="660"/>
      <c r="BU23" s="660"/>
      <c r="BV23" s="660"/>
      <c r="BW23" s="660"/>
      <c r="BX23" s="660"/>
      <c r="BY23" s="660"/>
      <c r="BZ23" s="660"/>
      <c r="CA23" s="660"/>
      <c r="CB23" s="700"/>
      <c r="CD23" s="673" t="s">
        <v>226</v>
      </c>
      <c r="CE23" s="674"/>
      <c r="CF23" s="674"/>
      <c r="CG23" s="674"/>
      <c r="CH23" s="674"/>
      <c r="CI23" s="674"/>
      <c r="CJ23" s="674"/>
      <c r="CK23" s="674"/>
      <c r="CL23" s="674"/>
      <c r="CM23" s="674"/>
      <c r="CN23" s="674"/>
      <c r="CO23" s="674"/>
      <c r="CP23" s="674"/>
      <c r="CQ23" s="675"/>
      <c r="CR23" s="673" t="s">
        <v>288</v>
      </c>
      <c r="CS23" s="674"/>
      <c r="CT23" s="674"/>
      <c r="CU23" s="674"/>
      <c r="CV23" s="674"/>
      <c r="CW23" s="674"/>
      <c r="CX23" s="674"/>
      <c r="CY23" s="675"/>
      <c r="CZ23" s="673" t="s">
        <v>289</v>
      </c>
      <c r="DA23" s="674"/>
      <c r="DB23" s="674"/>
      <c r="DC23" s="675"/>
      <c r="DD23" s="673" t="s">
        <v>290</v>
      </c>
      <c r="DE23" s="674"/>
      <c r="DF23" s="674"/>
      <c r="DG23" s="674"/>
      <c r="DH23" s="674"/>
      <c r="DI23" s="674"/>
      <c r="DJ23" s="674"/>
      <c r="DK23" s="675"/>
      <c r="DL23" s="711" t="s">
        <v>291</v>
      </c>
      <c r="DM23" s="712"/>
      <c r="DN23" s="712"/>
      <c r="DO23" s="712"/>
      <c r="DP23" s="712"/>
      <c r="DQ23" s="712"/>
      <c r="DR23" s="712"/>
      <c r="DS23" s="712"/>
      <c r="DT23" s="712"/>
      <c r="DU23" s="712"/>
      <c r="DV23" s="713"/>
      <c r="DW23" s="673" t="s">
        <v>292</v>
      </c>
      <c r="DX23" s="674"/>
      <c r="DY23" s="674"/>
      <c r="DZ23" s="674"/>
      <c r="EA23" s="674"/>
      <c r="EB23" s="674"/>
      <c r="EC23" s="675"/>
    </row>
    <row r="24" spans="2:133" ht="11.25" customHeight="1" x14ac:dyDescent="0.15">
      <c r="B24" s="618" t="s">
        <v>293</v>
      </c>
      <c r="C24" s="619"/>
      <c r="D24" s="619"/>
      <c r="E24" s="619"/>
      <c r="F24" s="619"/>
      <c r="G24" s="619"/>
      <c r="H24" s="619"/>
      <c r="I24" s="619"/>
      <c r="J24" s="619"/>
      <c r="K24" s="619"/>
      <c r="L24" s="619"/>
      <c r="M24" s="619"/>
      <c r="N24" s="619"/>
      <c r="O24" s="619"/>
      <c r="P24" s="619"/>
      <c r="Q24" s="620"/>
      <c r="R24" s="621">
        <v>129075</v>
      </c>
      <c r="S24" s="622"/>
      <c r="T24" s="622"/>
      <c r="U24" s="622"/>
      <c r="V24" s="622"/>
      <c r="W24" s="622"/>
      <c r="X24" s="622"/>
      <c r="Y24" s="623"/>
      <c r="Z24" s="659">
        <v>0.3</v>
      </c>
      <c r="AA24" s="659"/>
      <c r="AB24" s="659"/>
      <c r="AC24" s="659"/>
      <c r="AD24" s="660" t="s">
        <v>187</v>
      </c>
      <c r="AE24" s="660"/>
      <c r="AF24" s="660"/>
      <c r="AG24" s="660"/>
      <c r="AH24" s="660"/>
      <c r="AI24" s="660"/>
      <c r="AJ24" s="660"/>
      <c r="AK24" s="660"/>
      <c r="AL24" s="624" t="s">
        <v>232</v>
      </c>
      <c r="AM24" s="625"/>
      <c r="AN24" s="625"/>
      <c r="AO24" s="661"/>
      <c r="AP24" s="618" t="s">
        <v>294</v>
      </c>
      <c r="AQ24" s="698"/>
      <c r="AR24" s="698"/>
      <c r="AS24" s="698"/>
      <c r="AT24" s="698"/>
      <c r="AU24" s="698"/>
      <c r="AV24" s="698"/>
      <c r="AW24" s="698"/>
      <c r="AX24" s="698"/>
      <c r="AY24" s="698"/>
      <c r="AZ24" s="698"/>
      <c r="BA24" s="698"/>
      <c r="BB24" s="698"/>
      <c r="BC24" s="698"/>
      <c r="BD24" s="698"/>
      <c r="BE24" s="698"/>
      <c r="BF24" s="699"/>
      <c r="BG24" s="621">
        <v>659</v>
      </c>
      <c r="BH24" s="622"/>
      <c r="BI24" s="622"/>
      <c r="BJ24" s="622"/>
      <c r="BK24" s="622"/>
      <c r="BL24" s="622"/>
      <c r="BM24" s="622"/>
      <c r="BN24" s="623"/>
      <c r="BO24" s="659">
        <v>0</v>
      </c>
      <c r="BP24" s="659"/>
      <c r="BQ24" s="659"/>
      <c r="BR24" s="659"/>
      <c r="BS24" s="660" t="s">
        <v>187</v>
      </c>
      <c r="BT24" s="660"/>
      <c r="BU24" s="660"/>
      <c r="BV24" s="660"/>
      <c r="BW24" s="660"/>
      <c r="BX24" s="660"/>
      <c r="BY24" s="660"/>
      <c r="BZ24" s="660"/>
      <c r="CA24" s="660"/>
      <c r="CB24" s="700"/>
      <c r="CD24" s="679" t="s">
        <v>295</v>
      </c>
      <c r="CE24" s="680"/>
      <c r="CF24" s="680"/>
      <c r="CG24" s="680"/>
      <c r="CH24" s="680"/>
      <c r="CI24" s="680"/>
      <c r="CJ24" s="680"/>
      <c r="CK24" s="680"/>
      <c r="CL24" s="680"/>
      <c r="CM24" s="680"/>
      <c r="CN24" s="680"/>
      <c r="CO24" s="680"/>
      <c r="CP24" s="680"/>
      <c r="CQ24" s="681"/>
      <c r="CR24" s="676">
        <v>20494160</v>
      </c>
      <c r="CS24" s="677"/>
      <c r="CT24" s="677"/>
      <c r="CU24" s="677"/>
      <c r="CV24" s="677"/>
      <c r="CW24" s="677"/>
      <c r="CX24" s="677"/>
      <c r="CY24" s="702"/>
      <c r="CZ24" s="703">
        <v>45.7</v>
      </c>
      <c r="DA24" s="685"/>
      <c r="DB24" s="685"/>
      <c r="DC24" s="705"/>
      <c r="DD24" s="701">
        <v>14019498</v>
      </c>
      <c r="DE24" s="677"/>
      <c r="DF24" s="677"/>
      <c r="DG24" s="677"/>
      <c r="DH24" s="677"/>
      <c r="DI24" s="677"/>
      <c r="DJ24" s="677"/>
      <c r="DK24" s="702"/>
      <c r="DL24" s="701">
        <v>13959046</v>
      </c>
      <c r="DM24" s="677"/>
      <c r="DN24" s="677"/>
      <c r="DO24" s="677"/>
      <c r="DP24" s="677"/>
      <c r="DQ24" s="677"/>
      <c r="DR24" s="677"/>
      <c r="DS24" s="677"/>
      <c r="DT24" s="677"/>
      <c r="DU24" s="677"/>
      <c r="DV24" s="702"/>
      <c r="DW24" s="703">
        <v>52.3</v>
      </c>
      <c r="DX24" s="685"/>
      <c r="DY24" s="685"/>
      <c r="DZ24" s="685"/>
      <c r="EA24" s="685"/>
      <c r="EB24" s="685"/>
      <c r="EC24" s="704"/>
    </row>
    <row r="25" spans="2:133" ht="11.25" customHeight="1" x14ac:dyDescent="0.15">
      <c r="B25" s="618" t="s">
        <v>296</v>
      </c>
      <c r="C25" s="619"/>
      <c r="D25" s="619"/>
      <c r="E25" s="619"/>
      <c r="F25" s="619"/>
      <c r="G25" s="619"/>
      <c r="H25" s="619"/>
      <c r="I25" s="619"/>
      <c r="J25" s="619"/>
      <c r="K25" s="619"/>
      <c r="L25" s="619"/>
      <c r="M25" s="619"/>
      <c r="N25" s="619"/>
      <c r="O25" s="619"/>
      <c r="P25" s="619"/>
      <c r="Q25" s="620"/>
      <c r="R25" s="621">
        <v>27769437</v>
      </c>
      <c r="S25" s="622"/>
      <c r="T25" s="622"/>
      <c r="U25" s="622"/>
      <c r="V25" s="622"/>
      <c r="W25" s="622"/>
      <c r="X25" s="622"/>
      <c r="Y25" s="623"/>
      <c r="Z25" s="659">
        <v>60.1</v>
      </c>
      <c r="AA25" s="659"/>
      <c r="AB25" s="659"/>
      <c r="AC25" s="659"/>
      <c r="AD25" s="660">
        <v>26222271</v>
      </c>
      <c r="AE25" s="660"/>
      <c r="AF25" s="660"/>
      <c r="AG25" s="660"/>
      <c r="AH25" s="660"/>
      <c r="AI25" s="660"/>
      <c r="AJ25" s="660"/>
      <c r="AK25" s="660"/>
      <c r="AL25" s="624">
        <v>99.3</v>
      </c>
      <c r="AM25" s="625"/>
      <c r="AN25" s="625"/>
      <c r="AO25" s="661"/>
      <c r="AP25" s="618" t="s">
        <v>297</v>
      </c>
      <c r="AQ25" s="698"/>
      <c r="AR25" s="698"/>
      <c r="AS25" s="698"/>
      <c r="AT25" s="698"/>
      <c r="AU25" s="698"/>
      <c r="AV25" s="698"/>
      <c r="AW25" s="698"/>
      <c r="AX25" s="698"/>
      <c r="AY25" s="698"/>
      <c r="AZ25" s="698"/>
      <c r="BA25" s="698"/>
      <c r="BB25" s="698"/>
      <c r="BC25" s="698"/>
      <c r="BD25" s="698"/>
      <c r="BE25" s="698"/>
      <c r="BF25" s="699"/>
      <c r="BG25" s="621" t="s">
        <v>187</v>
      </c>
      <c r="BH25" s="622"/>
      <c r="BI25" s="622"/>
      <c r="BJ25" s="622"/>
      <c r="BK25" s="622"/>
      <c r="BL25" s="622"/>
      <c r="BM25" s="622"/>
      <c r="BN25" s="623"/>
      <c r="BO25" s="659" t="s">
        <v>187</v>
      </c>
      <c r="BP25" s="659"/>
      <c r="BQ25" s="659"/>
      <c r="BR25" s="659"/>
      <c r="BS25" s="660" t="s">
        <v>187</v>
      </c>
      <c r="BT25" s="660"/>
      <c r="BU25" s="660"/>
      <c r="BV25" s="660"/>
      <c r="BW25" s="660"/>
      <c r="BX25" s="660"/>
      <c r="BY25" s="660"/>
      <c r="BZ25" s="660"/>
      <c r="CA25" s="660"/>
      <c r="CB25" s="700"/>
      <c r="CD25" s="618" t="s">
        <v>298</v>
      </c>
      <c r="CE25" s="619"/>
      <c r="CF25" s="619"/>
      <c r="CG25" s="619"/>
      <c r="CH25" s="619"/>
      <c r="CI25" s="619"/>
      <c r="CJ25" s="619"/>
      <c r="CK25" s="619"/>
      <c r="CL25" s="619"/>
      <c r="CM25" s="619"/>
      <c r="CN25" s="619"/>
      <c r="CO25" s="619"/>
      <c r="CP25" s="619"/>
      <c r="CQ25" s="620"/>
      <c r="CR25" s="621">
        <v>7511651</v>
      </c>
      <c r="CS25" s="634"/>
      <c r="CT25" s="634"/>
      <c r="CU25" s="634"/>
      <c r="CV25" s="634"/>
      <c r="CW25" s="634"/>
      <c r="CX25" s="634"/>
      <c r="CY25" s="635"/>
      <c r="CZ25" s="624">
        <v>16.7</v>
      </c>
      <c r="DA25" s="636"/>
      <c r="DB25" s="636"/>
      <c r="DC25" s="637"/>
      <c r="DD25" s="627">
        <v>7005249</v>
      </c>
      <c r="DE25" s="634"/>
      <c r="DF25" s="634"/>
      <c r="DG25" s="634"/>
      <c r="DH25" s="634"/>
      <c r="DI25" s="634"/>
      <c r="DJ25" s="634"/>
      <c r="DK25" s="635"/>
      <c r="DL25" s="627">
        <v>6990672</v>
      </c>
      <c r="DM25" s="634"/>
      <c r="DN25" s="634"/>
      <c r="DO25" s="634"/>
      <c r="DP25" s="634"/>
      <c r="DQ25" s="634"/>
      <c r="DR25" s="634"/>
      <c r="DS25" s="634"/>
      <c r="DT25" s="634"/>
      <c r="DU25" s="634"/>
      <c r="DV25" s="635"/>
      <c r="DW25" s="624">
        <v>26.2</v>
      </c>
      <c r="DX25" s="636"/>
      <c r="DY25" s="636"/>
      <c r="DZ25" s="636"/>
      <c r="EA25" s="636"/>
      <c r="EB25" s="636"/>
      <c r="EC25" s="648"/>
    </row>
    <row r="26" spans="2:133" ht="11.25" customHeight="1" x14ac:dyDescent="0.15">
      <c r="B26" s="618" t="s">
        <v>299</v>
      </c>
      <c r="C26" s="619"/>
      <c r="D26" s="619"/>
      <c r="E26" s="619"/>
      <c r="F26" s="619"/>
      <c r="G26" s="619"/>
      <c r="H26" s="619"/>
      <c r="I26" s="619"/>
      <c r="J26" s="619"/>
      <c r="K26" s="619"/>
      <c r="L26" s="619"/>
      <c r="M26" s="619"/>
      <c r="N26" s="619"/>
      <c r="O26" s="619"/>
      <c r="P26" s="619"/>
      <c r="Q26" s="620"/>
      <c r="R26" s="621">
        <v>8584</v>
      </c>
      <c r="S26" s="622"/>
      <c r="T26" s="622"/>
      <c r="U26" s="622"/>
      <c r="V26" s="622"/>
      <c r="W26" s="622"/>
      <c r="X26" s="622"/>
      <c r="Y26" s="623"/>
      <c r="Z26" s="659">
        <v>0</v>
      </c>
      <c r="AA26" s="659"/>
      <c r="AB26" s="659"/>
      <c r="AC26" s="659"/>
      <c r="AD26" s="660">
        <v>8584</v>
      </c>
      <c r="AE26" s="660"/>
      <c r="AF26" s="660"/>
      <c r="AG26" s="660"/>
      <c r="AH26" s="660"/>
      <c r="AI26" s="660"/>
      <c r="AJ26" s="660"/>
      <c r="AK26" s="660"/>
      <c r="AL26" s="624">
        <v>0</v>
      </c>
      <c r="AM26" s="625"/>
      <c r="AN26" s="625"/>
      <c r="AO26" s="661"/>
      <c r="AP26" s="618" t="s">
        <v>300</v>
      </c>
      <c r="AQ26" s="698"/>
      <c r="AR26" s="698"/>
      <c r="AS26" s="698"/>
      <c r="AT26" s="698"/>
      <c r="AU26" s="698"/>
      <c r="AV26" s="698"/>
      <c r="AW26" s="698"/>
      <c r="AX26" s="698"/>
      <c r="AY26" s="698"/>
      <c r="AZ26" s="698"/>
      <c r="BA26" s="698"/>
      <c r="BB26" s="698"/>
      <c r="BC26" s="698"/>
      <c r="BD26" s="698"/>
      <c r="BE26" s="698"/>
      <c r="BF26" s="699"/>
      <c r="BG26" s="621" t="s">
        <v>187</v>
      </c>
      <c r="BH26" s="622"/>
      <c r="BI26" s="622"/>
      <c r="BJ26" s="622"/>
      <c r="BK26" s="622"/>
      <c r="BL26" s="622"/>
      <c r="BM26" s="622"/>
      <c r="BN26" s="623"/>
      <c r="BO26" s="659" t="s">
        <v>232</v>
      </c>
      <c r="BP26" s="659"/>
      <c r="BQ26" s="659"/>
      <c r="BR26" s="659"/>
      <c r="BS26" s="660" t="s">
        <v>187</v>
      </c>
      <c r="BT26" s="660"/>
      <c r="BU26" s="660"/>
      <c r="BV26" s="660"/>
      <c r="BW26" s="660"/>
      <c r="BX26" s="660"/>
      <c r="BY26" s="660"/>
      <c r="BZ26" s="660"/>
      <c r="CA26" s="660"/>
      <c r="CB26" s="700"/>
      <c r="CD26" s="618" t="s">
        <v>301</v>
      </c>
      <c r="CE26" s="619"/>
      <c r="CF26" s="619"/>
      <c r="CG26" s="619"/>
      <c r="CH26" s="619"/>
      <c r="CI26" s="619"/>
      <c r="CJ26" s="619"/>
      <c r="CK26" s="619"/>
      <c r="CL26" s="619"/>
      <c r="CM26" s="619"/>
      <c r="CN26" s="619"/>
      <c r="CO26" s="619"/>
      <c r="CP26" s="619"/>
      <c r="CQ26" s="620"/>
      <c r="CR26" s="621">
        <v>4615454</v>
      </c>
      <c r="CS26" s="622"/>
      <c r="CT26" s="622"/>
      <c r="CU26" s="622"/>
      <c r="CV26" s="622"/>
      <c r="CW26" s="622"/>
      <c r="CX26" s="622"/>
      <c r="CY26" s="623"/>
      <c r="CZ26" s="624">
        <v>10.3</v>
      </c>
      <c r="DA26" s="636"/>
      <c r="DB26" s="636"/>
      <c r="DC26" s="637"/>
      <c r="DD26" s="627">
        <v>4316507</v>
      </c>
      <c r="DE26" s="622"/>
      <c r="DF26" s="622"/>
      <c r="DG26" s="622"/>
      <c r="DH26" s="622"/>
      <c r="DI26" s="622"/>
      <c r="DJ26" s="622"/>
      <c r="DK26" s="623"/>
      <c r="DL26" s="627" t="s">
        <v>232</v>
      </c>
      <c r="DM26" s="622"/>
      <c r="DN26" s="622"/>
      <c r="DO26" s="622"/>
      <c r="DP26" s="622"/>
      <c r="DQ26" s="622"/>
      <c r="DR26" s="622"/>
      <c r="DS26" s="622"/>
      <c r="DT26" s="622"/>
      <c r="DU26" s="622"/>
      <c r="DV26" s="623"/>
      <c r="DW26" s="624" t="s">
        <v>187</v>
      </c>
      <c r="DX26" s="636"/>
      <c r="DY26" s="636"/>
      <c r="DZ26" s="636"/>
      <c r="EA26" s="636"/>
      <c r="EB26" s="636"/>
      <c r="EC26" s="648"/>
    </row>
    <row r="27" spans="2:133" ht="11.25" customHeight="1" x14ac:dyDescent="0.15">
      <c r="B27" s="618" t="s">
        <v>302</v>
      </c>
      <c r="C27" s="619"/>
      <c r="D27" s="619"/>
      <c r="E27" s="619"/>
      <c r="F27" s="619"/>
      <c r="G27" s="619"/>
      <c r="H27" s="619"/>
      <c r="I27" s="619"/>
      <c r="J27" s="619"/>
      <c r="K27" s="619"/>
      <c r="L27" s="619"/>
      <c r="M27" s="619"/>
      <c r="N27" s="619"/>
      <c r="O27" s="619"/>
      <c r="P27" s="619"/>
      <c r="Q27" s="620"/>
      <c r="R27" s="621">
        <v>152505</v>
      </c>
      <c r="S27" s="622"/>
      <c r="T27" s="622"/>
      <c r="U27" s="622"/>
      <c r="V27" s="622"/>
      <c r="W27" s="622"/>
      <c r="X27" s="622"/>
      <c r="Y27" s="623"/>
      <c r="Z27" s="659">
        <v>0.3</v>
      </c>
      <c r="AA27" s="659"/>
      <c r="AB27" s="659"/>
      <c r="AC27" s="659"/>
      <c r="AD27" s="660">
        <v>170</v>
      </c>
      <c r="AE27" s="660"/>
      <c r="AF27" s="660"/>
      <c r="AG27" s="660"/>
      <c r="AH27" s="660"/>
      <c r="AI27" s="660"/>
      <c r="AJ27" s="660"/>
      <c r="AK27" s="660"/>
      <c r="AL27" s="624">
        <v>0</v>
      </c>
      <c r="AM27" s="625"/>
      <c r="AN27" s="625"/>
      <c r="AO27" s="661"/>
      <c r="AP27" s="618" t="s">
        <v>303</v>
      </c>
      <c r="AQ27" s="619"/>
      <c r="AR27" s="619"/>
      <c r="AS27" s="619"/>
      <c r="AT27" s="619"/>
      <c r="AU27" s="619"/>
      <c r="AV27" s="619"/>
      <c r="AW27" s="619"/>
      <c r="AX27" s="619"/>
      <c r="AY27" s="619"/>
      <c r="AZ27" s="619"/>
      <c r="BA27" s="619"/>
      <c r="BB27" s="619"/>
      <c r="BC27" s="619"/>
      <c r="BD27" s="619"/>
      <c r="BE27" s="619"/>
      <c r="BF27" s="620"/>
      <c r="BG27" s="621">
        <v>7744897</v>
      </c>
      <c r="BH27" s="622"/>
      <c r="BI27" s="622"/>
      <c r="BJ27" s="622"/>
      <c r="BK27" s="622"/>
      <c r="BL27" s="622"/>
      <c r="BM27" s="622"/>
      <c r="BN27" s="623"/>
      <c r="BO27" s="659">
        <v>100</v>
      </c>
      <c r="BP27" s="659"/>
      <c r="BQ27" s="659"/>
      <c r="BR27" s="659"/>
      <c r="BS27" s="660" t="s">
        <v>232</v>
      </c>
      <c r="BT27" s="660"/>
      <c r="BU27" s="660"/>
      <c r="BV27" s="660"/>
      <c r="BW27" s="660"/>
      <c r="BX27" s="660"/>
      <c r="BY27" s="660"/>
      <c r="BZ27" s="660"/>
      <c r="CA27" s="660"/>
      <c r="CB27" s="700"/>
      <c r="CD27" s="618" t="s">
        <v>304</v>
      </c>
      <c r="CE27" s="619"/>
      <c r="CF27" s="619"/>
      <c r="CG27" s="619"/>
      <c r="CH27" s="619"/>
      <c r="CI27" s="619"/>
      <c r="CJ27" s="619"/>
      <c r="CK27" s="619"/>
      <c r="CL27" s="619"/>
      <c r="CM27" s="619"/>
      <c r="CN27" s="619"/>
      <c r="CO27" s="619"/>
      <c r="CP27" s="619"/>
      <c r="CQ27" s="620"/>
      <c r="CR27" s="621">
        <v>8089775</v>
      </c>
      <c r="CS27" s="634"/>
      <c r="CT27" s="634"/>
      <c r="CU27" s="634"/>
      <c r="CV27" s="634"/>
      <c r="CW27" s="634"/>
      <c r="CX27" s="634"/>
      <c r="CY27" s="635"/>
      <c r="CZ27" s="624">
        <v>18</v>
      </c>
      <c r="DA27" s="636"/>
      <c r="DB27" s="636"/>
      <c r="DC27" s="637"/>
      <c r="DD27" s="627">
        <v>2219958</v>
      </c>
      <c r="DE27" s="634"/>
      <c r="DF27" s="634"/>
      <c r="DG27" s="634"/>
      <c r="DH27" s="634"/>
      <c r="DI27" s="634"/>
      <c r="DJ27" s="634"/>
      <c r="DK27" s="635"/>
      <c r="DL27" s="627">
        <v>2174083</v>
      </c>
      <c r="DM27" s="634"/>
      <c r="DN27" s="634"/>
      <c r="DO27" s="634"/>
      <c r="DP27" s="634"/>
      <c r="DQ27" s="634"/>
      <c r="DR27" s="634"/>
      <c r="DS27" s="634"/>
      <c r="DT27" s="634"/>
      <c r="DU27" s="634"/>
      <c r="DV27" s="635"/>
      <c r="DW27" s="624">
        <v>8.1</v>
      </c>
      <c r="DX27" s="636"/>
      <c r="DY27" s="636"/>
      <c r="DZ27" s="636"/>
      <c r="EA27" s="636"/>
      <c r="EB27" s="636"/>
      <c r="EC27" s="648"/>
    </row>
    <row r="28" spans="2:133" ht="11.25" customHeight="1" x14ac:dyDescent="0.15">
      <c r="B28" s="618" t="s">
        <v>305</v>
      </c>
      <c r="C28" s="619"/>
      <c r="D28" s="619"/>
      <c r="E28" s="619"/>
      <c r="F28" s="619"/>
      <c r="G28" s="619"/>
      <c r="H28" s="619"/>
      <c r="I28" s="619"/>
      <c r="J28" s="619"/>
      <c r="K28" s="619"/>
      <c r="L28" s="619"/>
      <c r="M28" s="619"/>
      <c r="N28" s="619"/>
      <c r="O28" s="619"/>
      <c r="P28" s="619"/>
      <c r="Q28" s="620"/>
      <c r="R28" s="621">
        <v>276156</v>
      </c>
      <c r="S28" s="622"/>
      <c r="T28" s="622"/>
      <c r="U28" s="622"/>
      <c r="V28" s="622"/>
      <c r="W28" s="622"/>
      <c r="X28" s="622"/>
      <c r="Y28" s="623"/>
      <c r="Z28" s="659">
        <v>0.6</v>
      </c>
      <c r="AA28" s="659"/>
      <c r="AB28" s="659"/>
      <c r="AC28" s="659"/>
      <c r="AD28" s="660">
        <v>26144</v>
      </c>
      <c r="AE28" s="660"/>
      <c r="AF28" s="660"/>
      <c r="AG28" s="660"/>
      <c r="AH28" s="660"/>
      <c r="AI28" s="660"/>
      <c r="AJ28" s="660"/>
      <c r="AK28" s="660"/>
      <c r="AL28" s="624">
        <v>0.1</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306</v>
      </c>
      <c r="CE28" s="619"/>
      <c r="CF28" s="619"/>
      <c r="CG28" s="619"/>
      <c r="CH28" s="619"/>
      <c r="CI28" s="619"/>
      <c r="CJ28" s="619"/>
      <c r="CK28" s="619"/>
      <c r="CL28" s="619"/>
      <c r="CM28" s="619"/>
      <c r="CN28" s="619"/>
      <c r="CO28" s="619"/>
      <c r="CP28" s="619"/>
      <c r="CQ28" s="620"/>
      <c r="CR28" s="621">
        <v>4892734</v>
      </c>
      <c r="CS28" s="622"/>
      <c r="CT28" s="622"/>
      <c r="CU28" s="622"/>
      <c r="CV28" s="622"/>
      <c r="CW28" s="622"/>
      <c r="CX28" s="622"/>
      <c r="CY28" s="623"/>
      <c r="CZ28" s="624">
        <v>10.9</v>
      </c>
      <c r="DA28" s="636"/>
      <c r="DB28" s="636"/>
      <c r="DC28" s="637"/>
      <c r="DD28" s="627">
        <v>4794291</v>
      </c>
      <c r="DE28" s="622"/>
      <c r="DF28" s="622"/>
      <c r="DG28" s="622"/>
      <c r="DH28" s="622"/>
      <c r="DI28" s="622"/>
      <c r="DJ28" s="622"/>
      <c r="DK28" s="623"/>
      <c r="DL28" s="627">
        <v>4794291</v>
      </c>
      <c r="DM28" s="622"/>
      <c r="DN28" s="622"/>
      <c r="DO28" s="622"/>
      <c r="DP28" s="622"/>
      <c r="DQ28" s="622"/>
      <c r="DR28" s="622"/>
      <c r="DS28" s="622"/>
      <c r="DT28" s="622"/>
      <c r="DU28" s="622"/>
      <c r="DV28" s="623"/>
      <c r="DW28" s="624">
        <v>17.899999999999999</v>
      </c>
      <c r="DX28" s="636"/>
      <c r="DY28" s="636"/>
      <c r="DZ28" s="636"/>
      <c r="EA28" s="636"/>
      <c r="EB28" s="636"/>
      <c r="EC28" s="648"/>
    </row>
    <row r="29" spans="2:133" ht="11.25" customHeight="1" x14ac:dyDescent="0.15">
      <c r="B29" s="618" t="s">
        <v>307</v>
      </c>
      <c r="C29" s="619"/>
      <c r="D29" s="619"/>
      <c r="E29" s="619"/>
      <c r="F29" s="619"/>
      <c r="G29" s="619"/>
      <c r="H29" s="619"/>
      <c r="I29" s="619"/>
      <c r="J29" s="619"/>
      <c r="K29" s="619"/>
      <c r="L29" s="619"/>
      <c r="M29" s="619"/>
      <c r="N29" s="619"/>
      <c r="O29" s="619"/>
      <c r="P29" s="619"/>
      <c r="Q29" s="620"/>
      <c r="R29" s="621">
        <v>349222</v>
      </c>
      <c r="S29" s="622"/>
      <c r="T29" s="622"/>
      <c r="U29" s="622"/>
      <c r="V29" s="622"/>
      <c r="W29" s="622"/>
      <c r="X29" s="622"/>
      <c r="Y29" s="623"/>
      <c r="Z29" s="659">
        <v>0.8</v>
      </c>
      <c r="AA29" s="659"/>
      <c r="AB29" s="659"/>
      <c r="AC29" s="659"/>
      <c r="AD29" s="660" t="s">
        <v>187</v>
      </c>
      <c r="AE29" s="660"/>
      <c r="AF29" s="660"/>
      <c r="AG29" s="660"/>
      <c r="AH29" s="660"/>
      <c r="AI29" s="660"/>
      <c r="AJ29" s="660"/>
      <c r="AK29" s="660"/>
      <c r="AL29" s="624" t="s">
        <v>187</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308</v>
      </c>
      <c r="CE29" s="641"/>
      <c r="CF29" s="618" t="s">
        <v>71</v>
      </c>
      <c r="CG29" s="619"/>
      <c r="CH29" s="619"/>
      <c r="CI29" s="619"/>
      <c r="CJ29" s="619"/>
      <c r="CK29" s="619"/>
      <c r="CL29" s="619"/>
      <c r="CM29" s="619"/>
      <c r="CN29" s="619"/>
      <c r="CO29" s="619"/>
      <c r="CP29" s="619"/>
      <c r="CQ29" s="620"/>
      <c r="CR29" s="621">
        <v>4892734</v>
      </c>
      <c r="CS29" s="634"/>
      <c r="CT29" s="634"/>
      <c r="CU29" s="634"/>
      <c r="CV29" s="634"/>
      <c r="CW29" s="634"/>
      <c r="CX29" s="634"/>
      <c r="CY29" s="635"/>
      <c r="CZ29" s="624">
        <v>10.9</v>
      </c>
      <c r="DA29" s="636"/>
      <c r="DB29" s="636"/>
      <c r="DC29" s="637"/>
      <c r="DD29" s="627">
        <v>4794291</v>
      </c>
      <c r="DE29" s="634"/>
      <c r="DF29" s="634"/>
      <c r="DG29" s="634"/>
      <c r="DH29" s="634"/>
      <c r="DI29" s="634"/>
      <c r="DJ29" s="634"/>
      <c r="DK29" s="635"/>
      <c r="DL29" s="627">
        <v>4794291</v>
      </c>
      <c r="DM29" s="634"/>
      <c r="DN29" s="634"/>
      <c r="DO29" s="634"/>
      <c r="DP29" s="634"/>
      <c r="DQ29" s="634"/>
      <c r="DR29" s="634"/>
      <c r="DS29" s="634"/>
      <c r="DT29" s="634"/>
      <c r="DU29" s="634"/>
      <c r="DV29" s="635"/>
      <c r="DW29" s="624">
        <v>17.899999999999999</v>
      </c>
      <c r="DX29" s="636"/>
      <c r="DY29" s="636"/>
      <c r="DZ29" s="636"/>
      <c r="EA29" s="636"/>
      <c r="EB29" s="636"/>
      <c r="EC29" s="648"/>
    </row>
    <row r="30" spans="2:133" ht="11.25" customHeight="1" x14ac:dyDescent="0.15">
      <c r="B30" s="618" t="s">
        <v>309</v>
      </c>
      <c r="C30" s="619"/>
      <c r="D30" s="619"/>
      <c r="E30" s="619"/>
      <c r="F30" s="619"/>
      <c r="G30" s="619"/>
      <c r="H30" s="619"/>
      <c r="I30" s="619"/>
      <c r="J30" s="619"/>
      <c r="K30" s="619"/>
      <c r="L30" s="619"/>
      <c r="M30" s="619"/>
      <c r="N30" s="619"/>
      <c r="O30" s="619"/>
      <c r="P30" s="619"/>
      <c r="Q30" s="620"/>
      <c r="R30" s="621">
        <v>6879890</v>
      </c>
      <c r="S30" s="622"/>
      <c r="T30" s="622"/>
      <c r="U30" s="622"/>
      <c r="V30" s="622"/>
      <c r="W30" s="622"/>
      <c r="X30" s="622"/>
      <c r="Y30" s="623"/>
      <c r="Z30" s="659">
        <v>14.9</v>
      </c>
      <c r="AA30" s="659"/>
      <c r="AB30" s="659"/>
      <c r="AC30" s="659"/>
      <c r="AD30" s="660" t="s">
        <v>232</v>
      </c>
      <c r="AE30" s="660"/>
      <c r="AF30" s="660"/>
      <c r="AG30" s="660"/>
      <c r="AH30" s="660"/>
      <c r="AI30" s="660"/>
      <c r="AJ30" s="660"/>
      <c r="AK30" s="660"/>
      <c r="AL30" s="624" t="s">
        <v>187</v>
      </c>
      <c r="AM30" s="625"/>
      <c r="AN30" s="625"/>
      <c r="AO30" s="661"/>
      <c r="AP30" s="673" t="s">
        <v>226</v>
      </c>
      <c r="AQ30" s="674"/>
      <c r="AR30" s="674"/>
      <c r="AS30" s="674"/>
      <c r="AT30" s="674"/>
      <c r="AU30" s="674"/>
      <c r="AV30" s="674"/>
      <c r="AW30" s="674"/>
      <c r="AX30" s="674"/>
      <c r="AY30" s="674"/>
      <c r="AZ30" s="674"/>
      <c r="BA30" s="674"/>
      <c r="BB30" s="674"/>
      <c r="BC30" s="674"/>
      <c r="BD30" s="674"/>
      <c r="BE30" s="674"/>
      <c r="BF30" s="675"/>
      <c r="BG30" s="673" t="s">
        <v>310</v>
      </c>
      <c r="BH30" s="691"/>
      <c r="BI30" s="691"/>
      <c r="BJ30" s="691"/>
      <c r="BK30" s="691"/>
      <c r="BL30" s="691"/>
      <c r="BM30" s="691"/>
      <c r="BN30" s="691"/>
      <c r="BO30" s="691"/>
      <c r="BP30" s="691"/>
      <c r="BQ30" s="692"/>
      <c r="BR30" s="673" t="s">
        <v>311</v>
      </c>
      <c r="BS30" s="691"/>
      <c r="BT30" s="691"/>
      <c r="BU30" s="691"/>
      <c r="BV30" s="691"/>
      <c r="BW30" s="691"/>
      <c r="BX30" s="691"/>
      <c r="BY30" s="691"/>
      <c r="BZ30" s="691"/>
      <c r="CA30" s="691"/>
      <c r="CB30" s="692"/>
      <c r="CD30" s="642"/>
      <c r="CE30" s="643"/>
      <c r="CF30" s="618" t="s">
        <v>312</v>
      </c>
      <c r="CG30" s="619"/>
      <c r="CH30" s="619"/>
      <c r="CI30" s="619"/>
      <c r="CJ30" s="619"/>
      <c r="CK30" s="619"/>
      <c r="CL30" s="619"/>
      <c r="CM30" s="619"/>
      <c r="CN30" s="619"/>
      <c r="CO30" s="619"/>
      <c r="CP30" s="619"/>
      <c r="CQ30" s="620"/>
      <c r="CR30" s="621">
        <v>4762483</v>
      </c>
      <c r="CS30" s="622"/>
      <c r="CT30" s="622"/>
      <c r="CU30" s="622"/>
      <c r="CV30" s="622"/>
      <c r="CW30" s="622"/>
      <c r="CX30" s="622"/>
      <c r="CY30" s="623"/>
      <c r="CZ30" s="624">
        <v>10.6</v>
      </c>
      <c r="DA30" s="636"/>
      <c r="DB30" s="636"/>
      <c r="DC30" s="637"/>
      <c r="DD30" s="627">
        <v>4668781</v>
      </c>
      <c r="DE30" s="622"/>
      <c r="DF30" s="622"/>
      <c r="DG30" s="622"/>
      <c r="DH30" s="622"/>
      <c r="DI30" s="622"/>
      <c r="DJ30" s="622"/>
      <c r="DK30" s="623"/>
      <c r="DL30" s="627">
        <v>4668781</v>
      </c>
      <c r="DM30" s="622"/>
      <c r="DN30" s="622"/>
      <c r="DO30" s="622"/>
      <c r="DP30" s="622"/>
      <c r="DQ30" s="622"/>
      <c r="DR30" s="622"/>
      <c r="DS30" s="622"/>
      <c r="DT30" s="622"/>
      <c r="DU30" s="622"/>
      <c r="DV30" s="623"/>
      <c r="DW30" s="624">
        <v>17.5</v>
      </c>
      <c r="DX30" s="636"/>
      <c r="DY30" s="636"/>
      <c r="DZ30" s="636"/>
      <c r="EA30" s="636"/>
      <c r="EB30" s="636"/>
      <c r="EC30" s="648"/>
    </row>
    <row r="31" spans="2:133" ht="11.25" customHeight="1" x14ac:dyDescent="0.15">
      <c r="B31" s="688" t="s">
        <v>313</v>
      </c>
      <c r="C31" s="689"/>
      <c r="D31" s="689"/>
      <c r="E31" s="689"/>
      <c r="F31" s="689"/>
      <c r="G31" s="689"/>
      <c r="H31" s="689"/>
      <c r="I31" s="689"/>
      <c r="J31" s="689"/>
      <c r="K31" s="689"/>
      <c r="L31" s="689"/>
      <c r="M31" s="689"/>
      <c r="N31" s="689"/>
      <c r="O31" s="689"/>
      <c r="P31" s="689"/>
      <c r="Q31" s="690"/>
      <c r="R31" s="621" t="s">
        <v>187</v>
      </c>
      <c r="S31" s="622"/>
      <c r="T31" s="622"/>
      <c r="U31" s="622"/>
      <c r="V31" s="622"/>
      <c r="W31" s="622"/>
      <c r="X31" s="622"/>
      <c r="Y31" s="623"/>
      <c r="Z31" s="659" t="s">
        <v>187</v>
      </c>
      <c r="AA31" s="659"/>
      <c r="AB31" s="659"/>
      <c r="AC31" s="659"/>
      <c r="AD31" s="660" t="s">
        <v>187</v>
      </c>
      <c r="AE31" s="660"/>
      <c r="AF31" s="660"/>
      <c r="AG31" s="660"/>
      <c r="AH31" s="660"/>
      <c r="AI31" s="660"/>
      <c r="AJ31" s="660"/>
      <c r="AK31" s="660"/>
      <c r="AL31" s="624" t="s">
        <v>232</v>
      </c>
      <c r="AM31" s="625"/>
      <c r="AN31" s="625"/>
      <c r="AO31" s="661"/>
      <c r="AP31" s="693" t="s">
        <v>314</v>
      </c>
      <c r="AQ31" s="694"/>
      <c r="AR31" s="694"/>
      <c r="AS31" s="694"/>
      <c r="AT31" s="695" t="s">
        <v>315</v>
      </c>
      <c r="AU31" s="218"/>
      <c r="AV31" s="218"/>
      <c r="AW31" s="218"/>
      <c r="AX31" s="679" t="s">
        <v>190</v>
      </c>
      <c r="AY31" s="680"/>
      <c r="AZ31" s="680"/>
      <c r="BA31" s="680"/>
      <c r="BB31" s="680"/>
      <c r="BC31" s="680"/>
      <c r="BD31" s="680"/>
      <c r="BE31" s="680"/>
      <c r="BF31" s="681"/>
      <c r="BG31" s="683">
        <v>98.9</v>
      </c>
      <c r="BH31" s="684"/>
      <c r="BI31" s="684"/>
      <c r="BJ31" s="684"/>
      <c r="BK31" s="684"/>
      <c r="BL31" s="684"/>
      <c r="BM31" s="685">
        <v>95.8</v>
      </c>
      <c r="BN31" s="684"/>
      <c r="BO31" s="684"/>
      <c r="BP31" s="684"/>
      <c r="BQ31" s="686"/>
      <c r="BR31" s="683">
        <v>98.9</v>
      </c>
      <c r="BS31" s="684"/>
      <c r="BT31" s="684"/>
      <c r="BU31" s="684"/>
      <c r="BV31" s="684"/>
      <c r="BW31" s="684"/>
      <c r="BX31" s="685">
        <v>95.7</v>
      </c>
      <c r="BY31" s="684"/>
      <c r="BZ31" s="684"/>
      <c r="CA31" s="684"/>
      <c r="CB31" s="686"/>
      <c r="CD31" s="642"/>
      <c r="CE31" s="643"/>
      <c r="CF31" s="618" t="s">
        <v>316</v>
      </c>
      <c r="CG31" s="619"/>
      <c r="CH31" s="619"/>
      <c r="CI31" s="619"/>
      <c r="CJ31" s="619"/>
      <c r="CK31" s="619"/>
      <c r="CL31" s="619"/>
      <c r="CM31" s="619"/>
      <c r="CN31" s="619"/>
      <c r="CO31" s="619"/>
      <c r="CP31" s="619"/>
      <c r="CQ31" s="620"/>
      <c r="CR31" s="621">
        <v>130251</v>
      </c>
      <c r="CS31" s="634"/>
      <c r="CT31" s="634"/>
      <c r="CU31" s="634"/>
      <c r="CV31" s="634"/>
      <c r="CW31" s="634"/>
      <c r="CX31" s="634"/>
      <c r="CY31" s="635"/>
      <c r="CZ31" s="624">
        <v>0.3</v>
      </c>
      <c r="DA31" s="636"/>
      <c r="DB31" s="636"/>
      <c r="DC31" s="637"/>
      <c r="DD31" s="627">
        <v>125510</v>
      </c>
      <c r="DE31" s="634"/>
      <c r="DF31" s="634"/>
      <c r="DG31" s="634"/>
      <c r="DH31" s="634"/>
      <c r="DI31" s="634"/>
      <c r="DJ31" s="634"/>
      <c r="DK31" s="635"/>
      <c r="DL31" s="627">
        <v>125510</v>
      </c>
      <c r="DM31" s="634"/>
      <c r="DN31" s="634"/>
      <c r="DO31" s="634"/>
      <c r="DP31" s="634"/>
      <c r="DQ31" s="634"/>
      <c r="DR31" s="634"/>
      <c r="DS31" s="634"/>
      <c r="DT31" s="634"/>
      <c r="DU31" s="634"/>
      <c r="DV31" s="635"/>
      <c r="DW31" s="624">
        <v>0.5</v>
      </c>
      <c r="DX31" s="636"/>
      <c r="DY31" s="636"/>
      <c r="DZ31" s="636"/>
      <c r="EA31" s="636"/>
      <c r="EB31" s="636"/>
      <c r="EC31" s="648"/>
    </row>
    <row r="32" spans="2:133" ht="11.25" customHeight="1" x14ac:dyDescent="0.15">
      <c r="B32" s="618" t="s">
        <v>317</v>
      </c>
      <c r="C32" s="619"/>
      <c r="D32" s="619"/>
      <c r="E32" s="619"/>
      <c r="F32" s="619"/>
      <c r="G32" s="619"/>
      <c r="H32" s="619"/>
      <c r="I32" s="619"/>
      <c r="J32" s="619"/>
      <c r="K32" s="619"/>
      <c r="L32" s="619"/>
      <c r="M32" s="619"/>
      <c r="N32" s="619"/>
      <c r="O32" s="619"/>
      <c r="P32" s="619"/>
      <c r="Q32" s="620"/>
      <c r="R32" s="621">
        <v>3244966</v>
      </c>
      <c r="S32" s="622"/>
      <c r="T32" s="622"/>
      <c r="U32" s="622"/>
      <c r="V32" s="622"/>
      <c r="W32" s="622"/>
      <c r="X32" s="622"/>
      <c r="Y32" s="623"/>
      <c r="Z32" s="659">
        <v>7</v>
      </c>
      <c r="AA32" s="659"/>
      <c r="AB32" s="659"/>
      <c r="AC32" s="659"/>
      <c r="AD32" s="660" t="s">
        <v>232</v>
      </c>
      <c r="AE32" s="660"/>
      <c r="AF32" s="660"/>
      <c r="AG32" s="660"/>
      <c r="AH32" s="660"/>
      <c r="AI32" s="660"/>
      <c r="AJ32" s="660"/>
      <c r="AK32" s="660"/>
      <c r="AL32" s="624" t="s">
        <v>187</v>
      </c>
      <c r="AM32" s="625"/>
      <c r="AN32" s="625"/>
      <c r="AO32" s="661"/>
      <c r="AP32" s="662"/>
      <c r="AQ32" s="663"/>
      <c r="AR32" s="663"/>
      <c r="AS32" s="663"/>
      <c r="AT32" s="696"/>
      <c r="AU32" s="214" t="s">
        <v>318</v>
      </c>
      <c r="AX32" s="618" t="s">
        <v>319</v>
      </c>
      <c r="AY32" s="619"/>
      <c r="AZ32" s="619"/>
      <c r="BA32" s="619"/>
      <c r="BB32" s="619"/>
      <c r="BC32" s="619"/>
      <c r="BD32" s="619"/>
      <c r="BE32" s="619"/>
      <c r="BF32" s="620"/>
      <c r="BG32" s="687">
        <v>98.9</v>
      </c>
      <c r="BH32" s="634"/>
      <c r="BI32" s="634"/>
      <c r="BJ32" s="634"/>
      <c r="BK32" s="634"/>
      <c r="BL32" s="634"/>
      <c r="BM32" s="625">
        <v>96.3</v>
      </c>
      <c r="BN32" s="634"/>
      <c r="BO32" s="634"/>
      <c r="BP32" s="634"/>
      <c r="BQ32" s="657"/>
      <c r="BR32" s="687">
        <v>99</v>
      </c>
      <c r="BS32" s="634"/>
      <c r="BT32" s="634"/>
      <c r="BU32" s="634"/>
      <c r="BV32" s="634"/>
      <c r="BW32" s="634"/>
      <c r="BX32" s="625">
        <v>96.5</v>
      </c>
      <c r="BY32" s="634"/>
      <c r="BZ32" s="634"/>
      <c r="CA32" s="634"/>
      <c r="CB32" s="657"/>
      <c r="CD32" s="644"/>
      <c r="CE32" s="645"/>
      <c r="CF32" s="618" t="s">
        <v>320</v>
      </c>
      <c r="CG32" s="619"/>
      <c r="CH32" s="619"/>
      <c r="CI32" s="619"/>
      <c r="CJ32" s="619"/>
      <c r="CK32" s="619"/>
      <c r="CL32" s="619"/>
      <c r="CM32" s="619"/>
      <c r="CN32" s="619"/>
      <c r="CO32" s="619"/>
      <c r="CP32" s="619"/>
      <c r="CQ32" s="620"/>
      <c r="CR32" s="621" t="s">
        <v>232</v>
      </c>
      <c r="CS32" s="622"/>
      <c r="CT32" s="622"/>
      <c r="CU32" s="622"/>
      <c r="CV32" s="622"/>
      <c r="CW32" s="622"/>
      <c r="CX32" s="622"/>
      <c r="CY32" s="623"/>
      <c r="CZ32" s="624" t="s">
        <v>187</v>
      </c>
      <c r="DA32" s="636"/>
      <c r="DB32" s="636"/>
      <c r="DC32" s="637"/>
      <c r="DD32" s="627" t="s">
        <v>232</v>
      </c>
      <c r="DE32" s="622"/>
      <c r="DF32" s="622"/>
      <c r="DG32" s="622"/>
      <c r="DH32" s="622"/>
      <c r="DI32" s="622"/>
      <c r="DJ32" s="622"/>
      <c r="DK32" s="623"/>
      <c r="DL32" s="627" t="s">
        <v>187</v>
      </c>
      <c r="DM32" s="622"/>
      <c r="DN32" s="622"/>
      <c r="DO32" s="622"/>
      <c r="DP32" s="622"/>
      <c r="DQ32" s="622"/>
      <c r="DR32" s="622"/>
      <c r="DS32" s="622"/>
      <c r="DT32" s="622"/>
      <c r="DU32" s="622"/>
      <c r="DV32" s="623"/>
      <c r="DW32" s="624" t="s">
        <v>187</v>
      </c>
      <c r="DX32" s="636"/>
      <c r="DY32" s="636"/>
      <c r="DZ32" s="636"/>
      <c r="EA32" s="636"/>
      <c r="EB32" s="636"/>
      <c r="EC32" s="648"/>
    </row>
    <row r="33" spans="2:133" ht="11.25" customHeight="1" x14ac:dyDescent="0.15">
      <c r="B33" s="618" t="s">
        <v>321</v>
      </c>
      <c r="C33" s="619"/>
      <c r="D33" s="619"/>
      <c r="E33" s="619"/>
      <c r="F33" s="619"/>
      <c r="G33" s="619"/>
      <c r="H33" s="619"/>
      <c r="I33" s="619"/>
      <c r="J33" s="619"/>
      <c r="K33" s="619"/>
      <c r="L33" s="619"/>
      <c r="M33" s="619"/>
      <c r="N33" s="619"/>
      <c r="O33" s="619"/>
      <c r="P33" s="619"/>
      <c r="Q33" s="620"/>
      <c r="R33" s="621">
        <v>170716</v>
      </c>
      <c r="S33" s="622"/>
      <c r="T33" s="622"/>
      <c r="U33" s="622"/>
      <c r="V33" s="622"/>
      <c r="W33" s="622"/>
      <c r="X33" s="622"/>
      <c r="Y33" s="623"/>
      <c r="Z33" s="659">
        <v>0.4</v>
      </c>
      <c r="AA33" s="659"/>
      <c r="AB33" s="659"/>
      <c r="AC33" s="659"/>
      <c r="AD33" s="660">
        <v>112475</v>
      </c>
      <c r="AE33" s="660"/>
      <c r="AF33" s="660"/>
      <c r="AG33" s="660"/>
      <c r="AH33" s="660"/>
      <c r="AI33" s="660"/>
      <c r="AJ33" s="660"/>
      <c r="AK33" s="660"/>
      <c r="AL33" s="624">
        <v>0.4</v>
      </c>
      <c r="AM33" s="625"/>
      <c r="AN33" s="625"/>
      <c r="AO33" s="661"/>
      <c r="AP33" s="664"/>
      <c r="AQ33" s="665"/>
      <c r="AR33" s="665"/>
      <c r="AS33" s="665"/>
      <c r="AT33" s="697"/>
      <c r="AU33" s="219"/>
      <c r="AV33" s="219"/>
      <c r="AW33" s="219"/>
      <c r="AX33" s="602" t="s">
        <v>322</v>
      </c>
      <c r="AY33" s="603"/>
      <c r="AZ33" s="603"/>
      <c r="BA33" s="603"/>
      <c r="BB33" s="603"/>
      <c r="BC33" s="603"/>
      <c r="BD33" s="603"/>
      <c r="BE33" s="603"/>
      <c r="BF33" s="604"/>
      <c r="BG33" s="682">
        <v>98.7</v>
      </c>
      <c r="BH33" s="606"/>
      <c r="BI33" s="606"/>
      <c r="BJ33" s="606"/>
      <c r="BK33" s="606"/>
      <c r="BL33" s="606"/>
      <c r="BM33" s="652">
        <v>94.7</v>
      </c>
      <c r="BN33" s="606"/>
      <c r="BO33" s="606"/>
      <c r="BP33" s="606"/>
      <c r="BQ33" s="669"/>
      <c r="BR33" s="682">
        <v>98.7</v>
      </c>
      <c r="BS33" s="606"/>
      <c r="BT33" s="606"/>
      <c r="BU33" s="606"/>
      <c r="BV33" s="606"/>
      <c r="BW33" s="606"/>
      <c r="BX33" s="652">
        <v>94.4</v>
      </c>
      <c r="BY33" s="606"/>
      <c r="BZ33" s="606"/>
      <c r="CA33" s="606"/>
      <c r="CB33" s="669"/>
      <c r="CD33" s="618" t="s">
        <v>323</v>
      </c>
      <c r="CE33" s="619"/>
      <c r="CF33" s="619"/>
      <c r="CG33" s="619"/>
      <c r="CH33" s="619"/>
      <c r="CI33" s="619"/>
      <c r="CJ33" s="619"/>
      <c r="CK33" s="619"/>
      <c r="CL33" s="619"/>
      <c r="CM33" s="619"/>
      <c r="CN33" s="619"/>
      <c r="CO33" s="619"/>
      <c r="CP33" s="619"/>
      <c r="CQ33" s="620"/>
      <c r="CR33" s="621">
        <v>21166034</v>
      </c>
      <c r="CS33" s="634"/>
      <c r="CT33" s="634"/>
      <c r="CU33" s="634"/>
      <c r="CV33" s="634"/>
      <c r="CW33" s="634"/>
      <c r="CX33" s="634"/>
      <c r="CY33" s="635"/>
      <c r="CZ33" s="624">
        <v>47.1</v>
      </c>
      <c r="DA33" s="636"/>
      <c r="DB33" s="636"/>
      <c r="DC33" s="637"/>
      <c r="DD33" s="627">
        <v>15935383</v>
      </c>
      <c r="DE33" s="634"/>
      <c r="DF33" s="634"/>
      <c r="DG33" s="634"/>
      <c r="DH33" s="634"/>
      <c r="DI33" s="634"/>
      <c r="DJ33" s="634"/>
      <c r="DK33" s="635"/>
      <c r="DL33" s="627">
        <v>11836124</v>
      </c>
      <c r="DM33" s="634"/>
      <c r="DN33" s="634"/>
      <c r="DO33" s="634"/>
      <c r="DP33" s="634"/>
      <c r="DQ33" s="634"/>
      <c r="DR33" s="634"/>
      <c r="DS33" s="634"/>
      <c r="DT33" s="634"/>
      <c r="DU33" s="634"/>
      <c r="DV33" s="635"/>
      <c r="DW33" s="624">
        <v>44.3</v>
      </c>
      <c r="DX33" s="636"/>
      <c r="DY33" s="636"/>
      <c r="DZ33" s="636"/>
      <c r="EA33" s="636"/>
      <c r="EB33" s="636"/>
      <c r="EC33" s="648"/>
    </row>
    <row r="34" spans="2:133" ht="11.25" customHeight="1" x14ac:dyDescent="0.15">
      <c r="B34" s="618" t="s">
        <v>324</v>
      </c>
      <c r="C34" s="619"/>
      <c r="D34" s="619"/>
      <c r="E34" s="619"/>
      <c r="F34" s="619"/>
      <c r="G34" s="619"/>
      <c r="H34" s="619"/>
      <c r="I34" s="619"/>
      <c r="J34" s="619"/>
      <c r="K34" s="619"/>
      <c r="L34" s="619"/>
      <c r="M34" s="619"/>
      <c r="N34" s="619"/>
      <c r="O34" s="619"/>
      <c r="P34" s="619"/>
      <c r="Q34" s="620"/>
      <c r="R34" s="621">
        <v>427894</v>
      </c>
      <c r="S34" s="622"/>
      <c r="T34" s="622"/>
      <c r="U34" s="622"/>
      <c r="V34" s="622"/>
      <c r="W34" s="622"/>
      <c r="X34" s="622"/>
      <c r="Y34" s="623"/>
      <c r="Z34" s="659">
        <v>0.9</v>
      </c>
      <c r="AA34" s="659"/>
      <c r="AB34" s="659"/>
      <c r="AC34" s="659"/>
      <c r="AD34" s="660" t="s">
        <v>187</v>
      </c>
      <c r="AE34" s="660"/>
      <c r="AF34" s="660"/>
      <c r="AG34" s="660"/>
      <c r="AH34" s="660"/>
      <c r="AI34" s="660"/>
      <c r="AJ34" s="660"/>
      <c r="AK34" s="660"/>
      <c r="AL34" s="624" t="s">
        <v>187</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325</v>
      </c>
      <c r="CE34" s="619"/>
      <c r="CF34" s="619"/>
      <c r="CG34" s="619"/>
      <c r="CH34" s="619"/>
      <c r="CI34" s="619"/>
      <c r="CJ34" s="619"/>
      <c r="CK34" s="619"/>
      <c r="CL34" s="619"/>
      <c r="CM34" s="619"/>
      <c r="CN34" s="619"/>
      <c r="CO34" s="619"/>
      <c r="CP34" s="619"/>
      <c r="CQ34" s="620"/>
      <c r="CR34" s="621">
        <v>8131929</v>
      </c>
      <c r="CS34" s="622"/>
      <c r="CT34" s="622"/>
      <c r="CU34" s="622"/>
      <c r="CV34" s="622"/>
      <c r="CW34" s="622"/>
      <c r="CX34" s="622"/>
      <c r="CY34" s="623"/>
      <c r="CZ34" s="624">
        <v>18.100000000000001</v>
      </c>
      <c r="DA34" s="636"/>
      <c r="DB34" s="636"/>
      <c r="DC34" s="637"/>
      <c r="DD34" s="627">
        <v>5876616</v>
      </c>
      <c r="DE34" s="622"/>
      <c r="DF34" s="622"/>
      <c r="DG34" s="622"/>
      <c r="DH34" s="622"/>
      <c r="DI34" s="622"/>
      <c r="DJ34" s="622"/>
      <c r="DK34" s="623"/>
      <c r="DL34" s="627">
        <v>5330463</v>
      </c>
      <c r="DM34" s="622"/>
      <c r="DN34" s="622"/>
      <c r="DO34" s="622"/>
      <c r="DP34" s="622"/>
      <c r="DQ34" s="622"/>
      <c r="DR34" s="622"/>
      <c r="DS34" s="622"/>
      <c r="DT34" s="622"/>
      <c r="DU34" s="622"/>
      <c r="DV34" s="623"/>
      <c r="DW34" s="624">
        <v>20</v>
      </c>
      <c r="DX34" s="636"/>
      <c r="DY34" s="636"/>
      <c r="DZ34" s="636"/>
      <c r="EA34" s="636"/>
      <c r="EB34" s="636"/>
      <c r="EC34" s="648"/>
    </row>
    <row r="35" spans="2:133" ht="11.25" customHeight="1" x14ac:dyDescent="0.15">
      <c r="B35" s="618" t="s">
        <v>326</v>
      </c>
      <c r="C35" s="619"/>
      <c r="D35" s="619"/>
      <c r="E35" s="619"/>
      <c r="F35" s="619"/>
      <c r="G35" s="619"/>
      <c r="H35" s="619"/>
      <c r="I35" s="619"/>
      <c r="J35" s="619"/>
      <c r="K35" s="619"/>
      <c r="L35" s="619"/>
      <c r="M35" s="619"/>
      <c r="N35" s="619"/>
      <c r="O35" s="619"/>
      <c r="P35" s="619"/>
      <c r="Q35" s="620"/>
      <c r="R35" s="621">
        <v>2857346</v>
      </c>
      <c r="S35" s="622"/>
      <c r="T35" s="622"/>
      <c r="U35" s="622"/>
      <c r="V35" s="622"/>
      <c r="W35" s="622"/>
      <c r="X35" s="622"/>
      <c r="Y35" s="623"/>
      <c r="Z35" s="659">
        <v>6.2</v>
      </c>
      <c r="AA35" s="659"/>
      <c r="AB35" s="659"/>
      <c r="AC35" s="659"/>
      <c r="AD35" s="660" t="s">
        <v>187</v>
      </c>
      <c r="AE35" s="660"/>
      <c r="AF35" s="660"/>
      <c r="AG35" s="660"/>
      <c r="AH35" s="660"/>
      <c r="AI35" s="660"/>
      <c r="AJ35" s="660"/>
      <c r="AK35" s="660"/>
      <c r="AL35" s="624" t="s">
        <v>187</v>
      </c>
      <c r="AM35" s="625"/>
      <c r="AN35" s="625"/>
      <c r="AO35" s="661"/>
      <c r="AP35" s="222"/>
      <c r="AQ35" s="673" t="s">
        <v>327</v>
      </c>
      <c r="AR35" s="674"/>
      <c r="AS35" s="674"/>
      <c r="AT35" s="674"/>
      <c r="AU35" s="674"/>
      <c r="AV35" s="674"/>
      <c r="AW35" s="674"/>
      <c r="AX35" s="674"/>
      <c r="AY35" s="674"/>
      <c r="AZ35" s="674"/>
      <c r="BA35" s="674"/>
      <c r="BB35" s="674"/>
      <c r="BC35" s="674"/>
      <c r="BD35" s="674"/>
      <c r="BE35" s="674"/>
      <c r="BF35" s="675"/>
      <c r="BG35" s="673" t="s">
        <v>328</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329</v>
      </c>
      <c r="CE35" s="619"/>
      <c r="CF35" s="619"/>
      <c r="CG35" s="619"/>
      <c r="CH35" s="619"/>
      <c r="CI35" s="619"/>
      <c r="CJ35" s="619"/>
      <c r="CK35" s="619"/>
      <c r="CL35" s="619"/>
      <c r="CM35" s="619"/>
      <c r="CN35" s="619"/>
      <c r="CO35" s="619"/>
      <c r="CP35" s="619"/>
      <c r="CQ35" s="620"/>
      <c r="CR35" s="621">
        <v>635380</v>
      </c>
      <c r="CS35" s="634"/>
      <c r="CT35" s="634"/>
      <c r="CU35" s="634"/>
      <c r="CV35" s="634"/>
      <c r="CW35" s="634"/>
      <c r="CX35" s="634"/>
      <c r="CY35" s="635"/>
      <c r="CZ35" s="624">
        <v>1.4</v>
      </c>
      <c r="DA35" s="636"/>
      <c r="DB35" s="636"/>
      <c r="DC35" s="637"/>
      <c r="DD35" s="627">
        <v>415209</v>
      </c>
      <c r="DE35" s="634"/>
      <c r="DF35" s="634"/>
      <c r="DG35" s="634"/>
      <c r="DH35" s="634"/>
      <c r="DI35" s="634"/>
      <c r="DJ35" s="634"/>
      <c r="DK35" s="635"/>
      <c r="DL35" s="627">
        <v>411481</v>
      </c>
      <c r="DM35" s="634"/>
      <c r="DN35" s="634"/>
      <c r="DO35" s="634"/>
      <c r="DP35" s="634"/>
      <c r="DQ35" s="634"/>
      <c r="DR35" s="634"/>
      <c r="DS35" s="634"/>
      <c r="DT35" s="634"/>
      <c r="DU35" s="634"/>
      <c r="DV35" s="635"/>
      <c r="DW35" s="624">
        <v>1.5</v>
      </c>
      <c r="DX35" s="636"/>
      <c r="DY35" s="636"/>
      <c r="DZ35" s="636"/>
      <c r="EA35" s="636"/>
      <c r="EB35" s="636"/>
      <c r="EC35" s="648"/>
    </row>
    <row r="36" spans="2:133" ht="11.25" customHeight="1" x14ac:dyDescent="0.15">
      <c r="B36" s="618" t="s">
        <v>330</v>
      </c>
      <c r="C36" s="619"/>
      <c r="D36" s="619"/>
      <c r="E36" s="619"/>
      <c r="F36" s="619"/>
      <c r="G36" s="619"/>
      <c r="H36" s="619"/>
      <c r="I36" s="619"/>
      <c r="J36" s="619"/>
      <c r="K36" s="619"/>
      <c r="L36" s="619"/>
      <c r="M36" s="619"/>
      <c r="N36" s="619"/>
      <c r="O36" s="619"/>
      <c r="P36" s="619"/>
      <c r="Q36" s="620"/>
      <c r="R36" s="621">
        <v>627901</v>
      </c>
      <c r="S36" s="622"/>
      <c r="T36" s="622"/>
      <c r="U36" s="622"/>
      <c r="V36" s="622"/>
      <c r="W36" s="622"/>
      <c r="X36" s="622"/>
      <c r="Y36" s="623"/>
      <c r="Z36" s="659">
        <v>1.4</v>
      </c>
      <c r="AA36" s="659"/>
      <c r="AB36" s="659"/>
      <c r="AC36" s="659"/>
      <c r="AD36" s="660" t="s">
        <v>232</v>
      </c>
      <c r="AE36" s="660"/>
      <c r="AF36" s="660"/>
      <c r="AG36" s="660"/>
      <c r="AH36" s="660"/>
      <c r="AI36" s="660"/>
      <c r="AJ36" s="660"/>
      <c r="AK36" s="660"/>
      <c r="AL36" s="624" t="s">
        <v>187</v>
      </c>
      <c r="AM36" s="625"/>
      <c r="AN36" s="625"/>
      <c r="AO36" s="661"/>
      <c r="AP36" s="222"/>
      <c r="AQ36" s="670" t="s">
        <v>331</v>
      </c>
      <c r="AR36" s="671"/>
      <c r="AS36" s="671"/>
      <c r="AT36" s="671"/>
      <c r="AU36" s="671"/>
      <c r="AV36" s="671"/>
      <c r="AW36" s="671"/>
      <c r="AX36" s="671"/>
      <c r="AY36" s="672"/>
      <c r="AZ36" s="676">
        <v>7641392</v>
      </c>
      <c r="BA36" s="677"/>
      <c r="BB36" s="677"/>
      <c r="BC36" s="677"/>
      <c r="BD36" s="677"/>
      <c r="BE36" s="677"/>
      <c r="BF36" s="678"/>
      <c r="BG36" s="679" t="s">
        <v>332</v>
      </c>
      <c r="BH36" s="680"/>
      <c r="BI36" s="680"/>
      <c r="BJ36" s="680"/>
      <c r="BK36" s="680"/>
      <c r="BL36" s="680"/>
      <c r="BM36" s="680"/>
      <c r="BN36" s="680"/>
      <c r="BO36" s="680"/>
      <c r="BP36" s="680"/>
      <c r="BQ36" s="680"/>
      <c r="BR36" s="680"/>
      <c r="BS36" s="680"/>
      <c r="BT36" s="680"/>
      <c r="BU36" s="681"/>
      <c r="BV36" s="676">
        <v>286232</v>
      </c>
      <c r="BW36" s="677"/>
      <c r="BX36" s="677"/>
      <c r="BY36" s="677"/>
      <c r="BZ36" s="677"/>
      <c r="CA36" s="677"/>
      <c r="CB36" s="678"/>
      <c r="CD36" s="618" t="s">
        <v>333</v>
      </c>
      <c r="CE36" s="619"/>
      <c r="CF36" s="619"/>
      <c r="CG36" s="619"/>
      <c r="CH36" s="619"/>
      <c r="CI36" s="619"/>
      <c r="CJ36" s="619"/>
      <c r="CK36" s="619"/>
      <c r="CL36" s="619"/>
      <c r="CM36" s="619"/>
      <c r="CN36" s="619"/>
      <c r="CO36" s="619"/>
      <c r="CP36" s="619"/>
      <c r="CQ36" s="620"/>
      <c r="CR36" s="621">
        <v>7203907</v>
      </c>
      <c r="CS36" s="622"/>
      <c r="CT36" s="622"/>
      <c r="CU36" s="622"/>
      <c r="CV36" s="622"/>
      <c r="CW36" s="622"/>
      <c r="CX36" s="622"/>
      <c r="CY36" s="623"/>
      <c r="CZ36" s="624">
        <v>16</v>
      </c>
      <c r="DA36" s="636"/>
      <c r="DB36" s="636"/>
      <c r="DC36" s="637"/>
      <c r="DD36" s="627">
        <v>5984247</v>
      </c>
      <c r="DE36" s="622"/>
      <c r="DF36" s="622"/>
      <c r="DG36" s="622"/>
      <c r="DH36" s="622"/>
      <c r="DI36" s="622"/>
      <c r="DJ36" s="622"/>
      <c r="DK36" s="623"/>
      <c r="DL36" s="627">
        <v>3001105</v>
      </c>
      <c r="DM36" s="622"/>
      <c r="DN36" s="622"/>
      <c r="DO36" s="622"/>
      <c r="DP36" s="622"/>
      <c r="DQ36" s="622"/>
      <c r="DR36" s="622"/>
      <c r="DS36" s="622"/>
      <c r="DT36" s="622"/>
      <c r="DU36" s="622"/>
      <c r="DV36" s="623"/>
      <c r="DW36" s="624">
        <v>11.2</v>
      </c>
      <c r="DX36" s="636"/>
      <c r="DY36" s="636"/>
      <c r="DZ36" s="636"/>
      <c r="EA36" s="636"/>
      <c r="EB36" s="636"/>
      <c r="EC36" s="648"/>
    </row>
    <row r="37" spans="2:133" ht="11.25" customHeight="1" x14ac:dyDescent="0.15">
      <c r="B37" s="618" t="s">
        <v>334</v>
      </c>
      <c r="C37" s="619"/>
      <c r="D37" s="619"/>
      <c r="E37" s="619"/>
      <c r="F37" s="619"/>
      <c r="G37" s="619"/>
      <c r="H37" s="619"/>
      <c r="I37" s="619"/>
      <c r="J37" s="619"/>
      <c r="K37" s="619"/>
      <c r="L37" s="619"/>
      <c r="M37" s="619"/>
      <c r="N37" s="619"/>
      <c r="O37" s="619"/>
      <c r="P37" s="619"/>
      <c r="Q37" s="620"/>
      <c r="R37" s="621">
        <v>938660</v>
      </c>
      <c r="S37" s="622"/>
      <c r="T37" s="622"/>
      <c r="U37" s="622"/>
      <c r="V37" s="622"/>
      <c r="W37" s="622"/>
      <c r="X37" s="622"/>
      <c r="Y37" s="623"/>
      <c r="Z37" s="659">
        <v>2</v>
      </c>
      <c r="AA37" s="659"/>
      <c r="AB37" s="659"/>
      <c r="AC37" s="659"/>
      <c r="AD37" s="660">
        <v>31104</v>
      </c>
      <c r="AE37" s="660"/>
      <c r="AF37" s="660"/>
      <c r="AG37" s="660"/>
      <c r="AH37" s="660"/>
      <c r="AI37" s="660"/>
      <c r="AJ37" s="660"/>
      <c r="AK37" s="660"/>
      <c r="AL37" s="624">
        <v>0.1</v>
      </c>
      <c r="AM37" s="625"/>
      <c r="AN37" s="625"/>
      <c r="AO37" s="661"/>
      <c r="AQ37" s="654" t="s">
        <v>335</v>
      </c>
      <c r="AR37" s="655"/>
      <c r="AS37" s="655"/>
      <c r="AT37" s="655"/>
      <c r="AU37" s="655"/>
      <c r="AV37" s="655"/>
      <c r="AW37" s="655"/>
      <c r="AX37" s="655"/>
      <c r="AY37" s="656"/>
      <c r="AZ37" s="621">
        <v>2190151</v>
      </c>
      <c r="BA37" s="622"/>
      <c r="BB37" s="622"/>
      <c r="BC37" s="622"/>
      <c r="BD37" s="634"/>
      <c r="BE37" s="634"/>
      <c r="BF37" s="657"/>
      <c r="BG37" s="618" t="s">
        <v>336</v>
      </c>
      <c r="BH37" s="619"/>
      <c r="BI37" s="619"/>
      <c r="BJ37" s="619"/>
      <c r="BK37" s="619"/>
      <c r="BL37" s="619"/>
      <c r="BM37" s="619"/>
      <c r="BN37" s="619"/>
      <c r="BO37" s="619"/>
      <c r="BP37" s="619"/>
      <c r="BQ37" s="619"/>
      <c r="BR37" s="619"/>
      <c r="BS37" s="619"/>
      <c r="BT37" s="619"/>
      <c r="BU37" s="620"/>
      <c r="BV37" s="621">
        <v>193048</v>
      </c>
      <c r="BW37" s="622"/>
      <c r="BX37" s="622"/>
      <c r="BY37" s="622"/>
      <c r="BZ37" s="622"/>
      <c r="CA37" s="622"/>
      <c r="CB37" s="658"/>
      <c r="CD37" s="618" t="s">
        <v>337</v>
      </c>
      <c r="CE37" s="619"/>
      <c r="CF37" s="619"/>
      <c r="CG37" s="619"/>
      <c r="CH37" s="619"/>
      <c r="CI37" s="619"/>
      <c r="CJ37" s="619"/>
      <c r="CK37" s="619"/>
      <c r="CL37" s="619"/>
      <c r="CM37" s="619"/>
      <c r="CN37" s="619"/>
      <c r="CO37" s="619"/>
      <c r="CP37" s="619"/>
      <c r="CQ37" s="620"/>
      <c r="CR37" s="621">
        <v>45893</v>
      </c>
      <c r="CS37" s="634"/>
      <c r="CT37" s="634"/>
      <c r="CU37" s="634"/>
      <c r="CV37" s="634"/>
      <c r="CW37" s="634"/>
      <c r="CX37" s="634"/>
      <c r="CY37" s="635"/>
      <c r="CZ37" s="624">
        <v>0.1</v>
      </c>
      <c r="DA37" s="636"/>
      <c r="DB37" s="636"/>
      <c r="DC37" s="637"/>
      <c r="DD37" s="627">
        <v>45893</v>
      </c>
      <c r="DE37" s="634"/>
      <c r="DF37" s="634"/>
      <c r="DG37" s="634"/>
      <c r="DH37" s="634"/>
      <c r="DI37" s="634"/>
      <c r="DJ37" s="634"/>
      <c r="DK37" s="635"/>
      <c r="DL37" s="627">
        <v>45893</v>
      </c>
      <c r="DM37" s="634"/>
      <c r="DN37" s="634"/>
      <c r="DO37" s="634"/>
      <c r="DP37" s="634"/>
      <c r="DQ37" s="634"/>
      <c r="DR37" s="634"/>
      <c r="DS37" s="634"/>
      <c r="DT37" s="634"/>
      <c r="DU37" s="634"/>
      <c r="DV37" s="635"/>
      <c r="DW37" s="624">
        <v>0.2</v>
      </c>
      <c r="DX37" s="636"/>
      <c r="DY37" s="636"/>
      <c r="DZ37" s="636"/>
      <c r="EA37" s="636"/>
      <c r="EB37" s="636"/>
      <c r="EC37" s="648"/>
    </row>
    <row r="38" spans="2:133" ht="11.25" customHeight="1" x14ac:dyDescent="0.15">
      <c r="B38" s="618" t="s">
        <v>338</v>
      </c>
      <c r="C38" s="619"/>
      <c r="D38" s="619"/>
      <c r="E38" s="619"/>
      <c r="F38" s="619"/>
      <c r="G38" s="619"/>
      <c r="H38" s="619"/>
      <c r="I38" s="619"/>
      <c r="J38" s="619"/>
      <c r="K38" s="619"/>
      <c r="L38" s="619"/>
      <c r="M38" s="619"/>
      <c r="N38" s="619"/>
      <c r="O38" s="619"/>
      <c r="P38" s="619"/>
      <c r="Q38" s="620"/>
      <c r="R38" s="621">
        <v>2526000</v>
      </c>
      <c r="S38" s="622"/>
      <c r="T38" s="622"/>
      <c r="U38" s="622"/>
      <c r="V38" s="622"/>
      <c r="W38" s="622"/>
      <c r="X38" s="622"/>
      <c r="Y38" s="623"/>
      <c r="Z38" s="659">
        <v>5.5</v>
      </c>
      <c r="AA38" s="659"/>
      <c r="AB38" s="659"/>
      <c r="AC38" s="659"/>
      <c r="AD38" s="660" t="s">
        <v>232</v>
      </c>
      <c r="AE38" s="660"/>
      <c r="AF38" s="660"/>
      <c r="AG38" s="660"/>
      <c r="AH38" s="660"/>
      <c r="AI38" s="660"/>
      <c r="AJ38" s="660"/>
      <c r="AK38" s="660"/>
      <c r="AL38" s="624" t="s">
        <v>187</v>
      </c>
      <c r="AM38" s="625"/>
      <c r="AN38" s="625"/>
      <c r="AO38" s="661"/>
      <c r="AQ38" s="654" t="s">
        <v>339</v>
      </c>
      <c r="AR38" s="655"/>
      <c r="AS38" s="655"/>
      <c r="AT38" s="655"/>
      <c r="AU38" s="655"/>
      <c r="AV38" s="655"/>
      <c r="AW38" s="655"/>
      <c r="AX38" s="655"/>
      <c r="AY38" s="656"/>
      <c r="AZ38" s="621">
        <v>1952910</v>
      </c>
      <c r="BA38" s="622"/>
      <c r="BB38" s="622"/>
      <c r="BC38" s="622"/>
      <c r="BD38" s="634"/>
      <c r="BE38" s="634"/>
      <c r="BF38" s="657"/>
      <c r="BG38" s="618" t="s">
        <v>340</v>
      </c>
      <c r="BH38" s="619"/>
      <c r="BI38" s="619"/>
      <c r="BJ38" s="619"/>
      <c r="BK38" s="619"/>
      <c r="BL38" s="619"/>
      <c r="BM38" s="619"/>
      <c r="BN38" s="619"/>
      <c r="BO38" s="619"/>
      <c r="BP38" s="619"/>
      <c r="BQ38" s="619"/>
      <c r="BR38" s="619"/>
      <c r="BS38" s="619"/>
      <c r="BT38" s="619"/>
      <c r="BU38" s="620"/>
      <c r="BV38" s="621">
        <v>10903</v>
      </c>
      <c r="BW38" s="622"/>
      <c r="BX38" s="622"/>
      <c r="BY38" s="622"/>
      <c r="BZ38" s="622"/>
      <c r="CA38" s="622"/>
      <c r="CB38" s="658"/>
      <c r="CD38" s="618" t="s">
        <v>341</v>
      </c>
      <c r="CE38" s="619"/>
      <c r="CF38" s="619"/>
      <c r="CG38" s="619"/>
      <c r="CH38" s="619"/>
      <c r="CI38" s="619"/>
      <c r="CJ38" s="619"/>
      <c r="CK38" s="619"/>
      <c r="CL38" s="619"/>
      <c r="CM38" s="619"/>
      <c r="CN38" s="619"/>
      <c r="CO38" s="619"/>
      <c r="CP38" s="619"/>
      <c r="CQ38" s="620"/>
      <c r="CR38" s="621">
        <v>3242640</v>
      </c>
      <c r="CS38" s="622"/>
      <c r="CT38" s="622"/>
      <c r="CU38" s="622"/>
      <c r="CV38" s="622"/>
      <c r="CW38" s="622"/>
      <c r="CX38" s="622"/>
      <c r="CY38" s="623"/>
      <c r="CZ38" s="624">
        <v>7.2</v>
      </c>
      <c r="DA38" s="636"/>
      <c r="DB38" s="636"/>
      <c r="DC38" s="637"/>
      <c r="DD38" s="627">
        <v>2696985</v>
      </c>
      <c r="DE38" s="622"/>
      <c r="DF38" s="622"/>
      <c r="DG38" s="622"/>
      <c r="DH38" s="622"/>
      <c r="DI38" s="622"/>
      <c r="DJ38" s="622"/>
      <c r="DK38" s="623"/>
      <c r="DL38" s="627">
        <v>2593721</v>
      </c>
      <c r="DM38" s="622"/>
      <c r="DN38" s="622"/>
      <c r="DO38" s="622"/>
      <c r="DP38" s="622"/>
      <c r="DQ38" s="622"/>
      <c r="DR38" s="622"/>
      <c r="DS38" s="622"/>
      <c r="DT38" s="622"/>
      <c r="DU38" s="622"/>
      <c r="DV38" s="623"/>
      <c r="DW38" s="624">
        <v>9.6999999999999993</v>
      </c>
      <c r="DX38" s="636"/>
      <c r="DY38" s="636"/>
      <c r="DZ38" s="636"/>
      <c r="EA38" s="636"/>
      <c r="EB38" s="636"/>
      <c r="EC38" s="648"/>
    </row>
    <row r="39" spans="2:133" ht="11.25" customHeight="1" x14ac:dyDescent="0.15">
      <c r="B39" s="618" t="s">
        <v>342</v>
      </c>
      <c r="C39" s="619"/>
      <c r="D39" s="619"/>
      <c r="E39" s="619"/>
      <c r="F39" s="619"/>
      <c r="G39" s="619"/>
      <c r="H39" s="619"/>
      <c r="I39" s="619"/>
      <c r="J39" s="619"/>
      <c r="K39" s="619"/>
      <c r="L39" s="619"/>
      <c r="M39" s="619"/>
      <c r="N39" s="619"/>
      <c r="O39" s="619"/>
      <c r="P39" s="619"/>
      <c r="Q39" s="620"/>
      <c r="R39" s="621" t="s">
        <v>232</v>
      </c>
      <c r="S39" s="622"/>
      <c r="T39" s="622"/>
      <c r="U39" s="622"/>
      <c r="V39" s="622"/>
      <c r="W39" s="622"/>
      <c r="X39" s="622"/>
      <c r="Y39" s="623"/>
      <c r="Z39" s="659" t="s">
        <v>187</v>
      </c>
      <c r="AA39" s="659"/>
      <c r="AB39" s="659"/>
      <c r="AC39" s="659"/>
      <c r="AD39" s="660" t="s">
        <v>187</v>
      </c>
      <c r="AE39" s="660"/>
      <c r="AF39" s="660"/>
      <c r="AG39" s="660"/>
      <c r="AH39" s="660"/>
      <c r="AI39" s="660"/>
      <c r="AJ39" s="660"/>
      <c r="AK39" s="660"/>
      <c r="AL39" s="624" t="s">
        <v>187</v>
      </c>
      <c r="AM39" s="625"/>
      <c r="AN39" s="625"/>
      <c r="AO39" s="661"/>
      <c r="AQ39" s="654" t="s">
        <v>343</v>
      </c>
      <c r="AR39" s="655"/>
      <c r="AS39" s="655"/>
      <c r="AT39" s="655"/>
      <c r="AU39" s="655"/>
      <c r="AV39" s="655"/>
      <c r="AW39" s="655"/>
      <c r="AX39" s="655"/>
      <c r="AY39" s="656"/>
      <c r="AZ39" s="621">
        <v>189906</v>
      </c>
      <c r="BA39" s="622"/>
      <c r="BB39" s="622"/>
      <c r="BC39" s="622"/>
      <c r="BD39" s="634"/>
      <c r="BE39" s="634"/>
      <c r="BF39" s="657"/>
      <c r="BG39" s="618" t="s">
        <v>344</v>
      </c>
      <c r="BH39" s="619"/>
      <c r="BI39" s="619"/>
      <c r="BJ39" s="619"/>
      <c r="BK39" s="619"/>
      <c r="BL39" s="619"/>
      <c r="BM39" s="619"/>
      <c r="BN39" s="619"/>
      <c r="BO39" s="619"/>
      <c r="BP39" s="619"/>
      <c r="BQ39" s="619"/>
      <c r="BR39" s="619"/>
      <c r="BS39" s="619"/>
      <c r="BT39" s="619"/>
      <c r="BU39" s="620"/>
      <c r="BV39" s="621">
        <v>17830</v>
      </c>
      <c r="BW39" s="622"/>
      <c r="BX39" s="622"/>
      <c r="BY39" s="622"/>
      <c r="BZ39" s="622"/>
      <c r="CA39" s="622"/>
      <c r="CB39" s="658"/>
      <c r="CD39" s="618" t="s">
        <v>345</v>
      </c>
      <c r="CE39" s="619"/>
      <c r="CF39" s="619"/>
      <c r="CG39" s="619"/>
      <c r="CH39" s="619"/>
      <c r="CI39" s="619"/>
      <c r="CJ39" s="619"/>
      <c r="CK39" s="619"/>
      <c r="CL39" s="619"/>
      <c r="CM39" s="619"/>
      <c r="CN39" s="619"/>
      <c r="CO39" s="619"/>
      <c r="CP39" s="619"/>
      <c r="CQ39" s="620"/>
      <c r="CR39" s="621">
        <v>642951</v>
      </c>
      <c r="CS39" s="634"/>
      <c r="CT39" s="634"/>
      <c r="CU39" s="634"/>
      <c r="CV39" s="634"/>
      <c r="CW39" s="634"/>
      <c r="CX39" s="634"/>
      <c r="CY39" s="635"/>
      <c r="CZ39" s="624">
        <v>1.4</v>
      </c>
      <c r="DA39" s="636"/>
      <c r="DB39" s="636"/>
      <c r="DC39" s="637"/>
      <c r="DD39" s="627">
        <v>112499</v>
      </c>
      <c r="DE39" s="634"/>
      <c r="DF39" s="634"/>
      <c r="DG39" s="634"/>
      <c r="DH39" s="634"/>
      <c r="DI39" s="634"/>
      <c r="DJ39" s="634"/>
      <c r="DK39" s="635"/>
      <c r="DL39" s="627" t="s">
        <v>187</v>
      </c>
      <c r="DM39" s="634"/>
      <c r="DN39" s="634"/>
      <c r="DO39" s="634"/>
      <c r="DP39" s="634"/>
      <c r="DQ39" s="634"/>
      <c r="DR39" s="634"/>
      <c r="DS39" s="634"/>
      <c r="DT39" s="634"/>
      <c r="DU39" s="634"/>
      <c r="DV39" s="635"/>
      <c r="DW39" s="624" t="s">
        <v>232</v>
      </c>
      <c r="DX39" s="636"/>
      <c r="DY39" s="636"/>
      <c r="DZ39" s="636"/>
      <c r="EA39" s="636"/>
      <c r="EB39" s="636"/>
      <c r="EC39" s="648"/>
    </row>
    <row r="40" spans="2:133" ht="11.25" customHeight="1" x14ac:dyDescent="0.15">
      <c r="B40" s="618" t="s">
        <v>346</v>
      </c>
      <c r="C40" s="619"/>
      <c r="D40" s="619"/>
      <c r="E40" s="619"/>
      <c r="F40" s="619"/>
      <c r="G40" s="619"/>
      <c r="H40" s="619"/>
      <c r="I40" s="619"/>
      <c r="J40" s="619"/>
      <c r="K40" s="619"/>
      <c r="L40" s="619"/>
      <c r="M40" s="619"/>
      <c r="N40" s="619"/>
      <c r="O40" s="619"/>
      <c r="P40" s="619"/>
      <c r="Q40" s="620"/>
      <c r="R40" s="621">
        <v>311900</v>
      </c>
      <c r="S40" s="622"/>
      <c r="T40" s="622"/>
      <c r="U40" s="622"/>
      <c r="V40" s="622"/>
      <c r="W40" s="622"/>
      <c r="X40" s="622"/>
      <c r="Y40" s="623"/>
      <c r="Z40" s="659">
        <v>0.7</v>
      </c>
      <c r="AA40" s="659"/>
      <c r="AB40" s="659"/>
      <c r="AC40" s="659"/>
      <c r="AD40" s="660" t="s">
        <v>187</v>
      </c>
      <c r="AE40" s="660"/>
      <c r="AF40" s="660"/>
      <c r="AG40" s="660"/>
      <c r="AH40" s="660"/>
      <c r="AI40" s="660"/>
      <c r="AJ40" s="660"/>
      <c r="AK40" s="660"/>
      <c r="AL40" s="624" t="s">
        <v>187</v>
      </c>
      <c r="AM40" s="625"/>
      <c r="AN40" s="625"/>
      <c r="AO40" s="661"/>
      <c r="AQ40" s="654" t="s">
        <v>347</v>
      </c>
      <c r="AR40" s="655"/>
      <c r="AS40" s="655"/>
      <c r="AT40" s="655"/>
      <c r="AU40" s="655"/>
      <c r="AV40" s="655"/>
      <c r="AW40" s="655"/>
      <c r="AX40" s="655"/>
      <c r="AY40" s="656"/>
      <c r="AZ40" s="621">
        <v>65785</v>
      </c>
      <c r="BA40" s="622"/>
      <c r="BB40" s="622"/>
      <c r="BC40" s="622"/>
      <c r="BD40" s="634"/>
      <c r="BE40" s="634"/>
      <c r="BF40" s="657"/>
      <c r="BG40" s="662" t="s">
        <v>348</v>
      </c>
      <c r="BH40" s="663"/>
      <c r="BI40" s="663"/>
      <c r="BJ40" s="663"/>
      <c r="BK40" s="663"/>
      <c r="BL40" s="223"/>
      <c r="BM40" s="619" t="s">
        <v>349</v>
      </c>
      <c r="BN40" s="619"/>
      <c r="BO40" s="619"/>
      <c r="BP40" s="619"/>
      <c r="BQ40" s="619"/>
      <c r="BR40" s="619"/>
      <c r="BS40" s="619"/>
      <c r="BT40" s="619"/>
      <c r="BU40" s="620"/>
      <c r="BV40" s="621">
        <v>76</v>
      </c>
      <c r="BW40" s="622"/>
      <c r="BX40" s="622"/>
      <c r="BY40" s="622"/>
      <c r="BZ40" s="622"/>
      <c r="CA40" s="622"/>
      <c r="CB40" s="658"/>
      <c r="CD40" s="618" t="s">
        <v>350</v>
      </c>
      <c r="CE40" s="619"/>
      <c r="CF40" s="619"/>
      <c r="CG40" s="619"/>
      <c r="CH40" s="619"/>
      <c r="CI40" s="619"/>
      <c r="CJ40" s="619"/>
      <c r="CK40" s="619"/>
      <c r="CL40" s="619"/>
      <c r="CM40" s="619"/>
      <c r="CN40" s="619"/>
      <c r="CO40" s="619"/>
      <c r="CP40" s="619"/>
      <c r="CQ40" s="620"/>
      <c r="CR40" s="621">
        <v>1309227</v>
      </c>
      <c r="CS40" s="622"/>
      <c r="CT40" s="622"/>
      <c r="CU40" s="622"/>
      <c r="CV40" s="622"/>
      <c r="CW40" s="622"/>
      <c r="CX40" s="622"/>
      <c r="CY40" s="623"/>
      <c r="CZ40" s="624">
        <v>2.9</v>
      </c>
      <c r="DA40" s="636"/>
      <c r="DB40" s="636"/>
      <c r="DC40" s="637"/>
      <c r="DD40" s="627">
        <v>849827</v>
      </c>
      <c r="DE40" s="622"/>
      <c r="DF40" s="622"/>
      <c r="DG40" s="622"/>
      <c r="DH40" s="622"/>
      <c r="DI40" s="622"/>
      <c r="DJ40" s="622"/>
      <c r="DK40" s="623"/>
      <c r="DL40" s="627">
        <v>499354</v>
      </c>
      <c r="DM40" s="622"/>
      <c r="DN40" s="622"/>
      <c r="DO40" s="622"/>
      <c r="DP40" s="622"/>
      <c r="DQ40" s="622"/>
      <c r="DR40" s="622"/>
      <c r="DS40" s="622"/>
      <c r="DT40" s="622"/>
      <c r="DU40" s="622"/>
      <c r="DV40" s="623"/>
      <c r="DW40" s="624">
        <v>1.9</v>
      </c>
      <c r="DX40" s="636"/>
      <c r="DY40" s="636"/>
      <c r="DZ40" s="636"/>
      <c r="EA40" s="636"/>
      <c r="EB40" s="636"/>
      <c r="EC40" s="648"/>
    </row>
    <row r="41" spans="2:133" ht="11.25" customHeight="1" x14ac:dyDescent="0.15">
      <c r="B41" s="602" t="s">
        <v>351</v>
      </c>
      <c r="C41" s="603"/>
      <c r="D41" s="603"/>
      <c r="E41" s="603"/>
      <c r="F41" s="603"/>
      <c r="G41" s="603"/>
      <c r="H41" s="603"/>
      <c r="I41" s="603"/>
      <c r="J41" s="603"/>
      <c r="K41" s="603"/>
      <c r="L41" s="603"/>
      <c r="M41" s="603"/>
      <c r="N41" s="603"/>
      <c r="O41" s="603"/>
      <c r="P41" s="603"/>
      <c r="Q41" s="604"/>
      <c r="R41" s="605">
        <v>46229277</v>
      </c>
      <c r="S41" s="646"/>
      <c r="T41" s="646"/>
      <c r="U41" s="646"/>
      <c r="V41" s="646"/>
      <c r="W41" s="646"/>
      <c r="X41" s="646"/>
      <c r="Y41" s="649"/>
      <c r="Z41" s="650">
        <v>100</v>
      </c>
      <c r="AA41" s="650"/>
      <c r="AB41" s="650"/>
      <c r="AC41" s="650"/>
      <c r="AD41" s="651">
        <v>26400748</v>
      </c>
      <c r="AE41" s="651"/>
      <c r="AF41" s="651"/>
      <c r="AG41" s="651"/>
      <c r="AH41" s="651"/>
      <c r="AI41" s="651"/>
      <c r="AJ41" s="651"/>
      <c r="AK41" s="651"/>
      <c r="AL41" s="608">
        <v>100</v>
      </c>
      <c r="AM41" s="652"/>
      <c r="AN41" s="652"/>
      <c r="AO41" s="653"/>
      <c r="AQ41" s="654" t="s">
        <v>352</v>
      </c>
      <c r="AR41" s="655"/>
      <c r="AS41" s="655"/>
      <c r="AT41" s="655"/>
      <c r="AU41" s="655"/>
      <c r="AV41" s="655"/>
      <c r="AW41" s="655"/>
      <c r="AX41" s="655"/>
      <c r="AY41" s="656"/>
      <c r="AZ41" s="621">
        <v>649712</v>
      </c>
      <c r="BA41" s="622"/>
      <c r="BB41" s="622"/>
      <c r="BC41" s="622"/>
      <c r="BD41" s="634"/>
      <c r="BE41" s="634"/>
      <c r="BF41" s="657"/>
      <c r="BG41" s="662"/>
      <c r="BH41" s="663"/>
      <c r="BI41" s="663"/>
      <c r="BJ41" s="663"/>
      <c r="BK41" s="663"/>
      <c r="BL41" s="223"/>
      <c r="BM41" s="619" t="s">
        <v>353</v>
      </c>
      <c r="BN41" s="619"/>
      <c r="BO41" s="619"/>
      <c r="BP41" s="619"/>
      <c r="BQ41" s="619"/>
      <c r="BR41" s="619"/>
      <c r="BS41" s="619"/>
      <c r="BT41" s="619"/>
      <c r="BU41" s="620"/>
      <c r="BV41" s="621" t="s">
        <v>232</v>
      </c>
      <c r="BW41" s="622"/>
      <c r="BX41" s="622"/>
      <c r="BY41" s="622"/>
      <c r="BZ41" s="622"/>
      <c r="CA41" s="622"/>
      <c r="CB41" s="658"/>
      <c r="CD41" s="618" t="s">
        <v>354</v>
      </c>
      <c r="CE41" s="619"/>
      <c r="CF41" s="619"/>
      <c r="CG41" s="619"/>
      <c r="CH41" s="619"/>
      <c r="CI41" s="619"/>
      <c r="CJ41" s="619"/>
      <c r="CK41" s="619"/>
      <c r="CL41" s="619"/>
      <c r="CM41" s="619"/>
      <c r="CN41" s="619"/>
      <c r="CO41" s="619"/>
      <c r="CP41" s="619"/>
      <c r="CQ41" s="620"/>
      <c r="CR41" s="621" t="s">
        <v>232</v>
      </c>
      <c r="CS41" s="634"/>
      <c r="CT41" s="634"/>
      <c r="CU41" s="634"/>
      <c r="CV41" s="634"/>
      <c r="CW41" s="634"/>
      <c r="CX41" s="634"/>
      <c r="CY41" s="635"/>
      <c r="CZ41" s="624" t="s">
        <v>187</v>
      </c>
      <c r="DA41" s="636"/>
      <c r="DB41" s="636"/>
      <c r="DC41" s="637"/>
      <c r="DD41" s="627" t="s">
        <v>232</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355</v>
      </c>
      <c r="AR42" s="667"/>
      <c r="AS42" s="667"/>
      <c r="AT42" s="667"/>
      <c r="AU42" s="667"/>
      <c r="AV42" s="667"/>
      <c r="AW42" s="667"/>
      <c r="AX42" s="667"/>
      <c r="AY42" s="668"/>
      <c r="AZ42" s="605">
        <v>2592928</v>
      </c>
      <c r="BA42" s="646"/>
      <c r="BB42" s="646"/>
      <c r="BC42" s="646"/>
      <c r="BD42" s="606"/>
      <c r="BE42" s="606"/>
      <c r="BF42" s="669"/>
      <c r="BG42" s="664"/>
      <c r="BH42" s="665"/>
      <c r="BI42" s="665"/>
      <c r="BJ42" s="665"/>
      <c r="BK42" s="665"/>
      <c r="BL42" s="224"/>
      <c r="BM42" s="603" t="s">
        <v>356</v>
      </c>
      <c r="BN42" s="603"/>
      <c r="BO42" s="603"/>
      <c r="BP42" s="603"/>
      <c r="BQ42" s="603"/>
      <c r="BR42" s="603"/>
      <c r="BS42" s="603"/>
      <c r="BT42" s="603"/>
      <c r="BU42" s="604"/>
      <c r="BV42" s="605">
        <v>361</v>
      </c>
      <c r="BW42" s="646"/>
      <c r="BX42" s="646"/>
      <c r="BY42" s="646"/>
      <c r="BZ42" s="646"/>
      <c r="CA42" s="646"/>
      <c r="CB42" s="647"/>
      <c r="CD42" s="618" t="s">
        <v>357</v>
      </c>
      <c r="CE42" s="619"/>
      <c r="CF42" s="619"/>
      <c r="CG42" s="619"/>
      <c r="CH42" s="619"/>
      <c r="CI42" s="619"/>
      <c r="CJ42" s="619"/>
      <c r="CK42" s="619"/>
      <c r="CL42" s="619"/>
      <c r="CM42" s="619"/>
      <c r="CN42" s="619"/>
      <c r="CO42" s="619"/>
      <c r="CP42" s="619"/>
      <c r="CQ42" s="620"/>
      <c r="CR42" s="621">
        <v>3232960</v>
      </c>
      <c r="CS42" s="634"/>
      <c r="CT42" s="634"/>
      <c r="CU42" s="634"/>
      <c r="CV42" s="634"/>
      <c r="CW42" s="634"/>
      <c r="CX42" s="634"/>
      <c r="CY42" s="635"/>
      <c r="CZ42" s="624">
        <v>7.2</v>
      </c>
      <c r="DA42" s="636"/>
      <c r="DB42" s="636"/>
      <c r="DC42" s="637"/>
      <c r="DD42" s="627">
        <v>510977</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358</v>
      </c>
      <c r="CD43" s="618" t="s">
        <v>359</v>
      </c>
      <c r="CE43" s="619"/>
      <c r="CF43" s="619"/>
      <c r="CG43" s="619"/>
      <c r="CH43" s="619"/>
      <c r="CI43" s="619"/>
      <c r="CJ43" s="619"/>
      <c r="CK43" s="619"/>
      <c r="CL43" s="619"/>
      <c r="CM43" s="619"/>
      <c r="CN43" s="619"/>
      <c r="CO43" s="619"/>
      <c r="CP43" s="619"/>
      <c r="CQ43" s="620"/>
      <c r="CR43" s="621">
        <v>124346</v>
      </c>
      <c r="CS43" s="634"/>
      <c r="CT43" s="634"/>
      <c r="CU43" s="634"/>
      <c r="CV43" s="634"/>
      <c r="CW43" s="634"/>
      <c r="CX43" s="634"/>
      <c r="CY43" s="635"/>
      <c r="CZ43" s="624">
        <v>0.3</v>
      </c>
      <c r="DA43" s="636"/>
      <c r="DB43" s="636"/>
      <c r="DC43" s="637"/>
      <c r="DD43" s="627">
        <v>124346</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360</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308</v>
      </c>
      <c r="CE44" s="641"/>
      <c r="CF44" s="618" t="s">
        <v>361</v>
      </c>
      <c r="CG44" s="619"/>
      <c r="CH44" s="619"/>
      <c r="CI44" s="619"/>
      <c r="CJ44" s="619"/>
      <c r="CK44" s="619"/>
      <c r="CL44" s="619"/>
      <c r="CM44" s="619"/>
      <c r="CN44" s="619"/>
      <c r="CO44" s="619"/>
      <c r="CP44" s="619"/>
      <c r="CQ44" s="620"/>
      <c r="CR44" s="621">
        <v>2196798</v>
      </c>
      <c r="CS44" s="622"/>
      <c r="CT44" s="622"/>
      <c r="CU44" s="622"/>
      <c r="CV44" s="622"/>
      <c r="CW44" s="622"/>
      <c r="CX44" s="622"/>
      <c r="CY44" s="623"/>
      <c r="CZ44" s="624">
        <v>4.9000000000000004</v>
      </c>
      <c r="DA44" s="625"/>
      <c r="DB44" s="625"/>
      <c r="DC44" s="626"/>
      <c r="DD44" s="627">
        <v>266496</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362</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363</v>
      </c>
      <c r="CG45" s="619"/>
      <c r="CH45" s="619"/>
      <c r="CI45" s="619"/>
      <c r="CJ45" s="619"/>
      <c r="CK45" s="619"/>
      <c r="CL45" s="619"/>
      <c r="CM45" s="619"/>
      <c r="CN45" s="619"/>
      <c r="CO45" s="619"/>
      <c r="CP45" s="619"/>
      <c r="CQ45" s="620"/>
      <c r="CR45" s="621">
        <v>1390140</v>
      </c>
      <c r="CS45" s="634"/>
      <c r="CT45" s="634"/>
      <c r="CU45" s="634"/>
      <c r="CV45" s="634"/>
      <c r="CW45" s="634"/>
      <c r="CX45" s="634"/>
      <c r="CY45" s="635"/>
      <c r="CZ45" s="624">
        <v>3.1</v>
      </c>
      <c r="DA45" s="636"/>
      <c r="DB45" s="636"/>
      <c r="DC45" s="637"/>
      <c r="DD45" s="627">
        <v>177185</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364</v>
      </c>
      <c r="CG46" s="619"/>
      <c r="CH46" s="619"/>
      <c r="CI46" s="619"/>
      <c r="CJ46" s="619"/>
      <c r="CK46" s="619"/>
      <c r="CL46" s="619"/>
      <c r="CM46" s="619"/>
      <c r="CN46" s="619"/>
      <c r="CO46" s="619"/>
      <c r="CP46" s="619"/>
      <c r="CQ46" s="620"/>
      <c r="CR46" s="621">
        <v>749741</v>
      </c>
      <c r="CS46" s="622"/>
      <c r="CT46" s="622"/>
      <c r="CU46" s="622"/>
      <c r="CV46" s="622"/>
      <c r="CW46" s="622"/>
      <c r="CX46" s="622"/>
      <c r="CY46" s="623"/>
      <c r="CZ46" s="624">
        <v>1.7</v>
      </c>
      <c r="DA46" s="625"/>
      <c r="DB46" s="625"/>
      <c r="DC46" s="626"/>
      <c r="DD46" s="627">
        <v>87800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365</v>
      </c>
      <c r="CG47" s="619"/>
      <c r="CH47" s="619"/>
      <c r="CI47" s="619"/>
      <c r="CJ47" s="619"/>
      <c r="CK47" s="619"/>
      <c r="CL47" s="619"/>
      <c r="CM47" s="619"/>
      <c r="CN47" s="619"/>
      <c r="CO47" s="619"/>
      <c r="CP47" s="619"/>
      <c r="CQ47" s="620"/>
      <c r="CR47" s="621">
        <v>1036162</v>
      </c>
      <c r="CS47" s="634"/>
      <c r="CT47" s="634"/>
      <c r="CU47" s="634"/>
      <c r="CV47" s="634"/>
      <c r="CW47" s="634"/>
      <c r="CX47" s="634"/>
      <c r="CY47" s="635"/>
      <c r="CZ47" s="624">
        <v>2.2999999999999998</v>
      </c>
      <c r="DA47" s="636"/>
      <c r="DB47" s="636"/>
      <c r="DC47" s="637"/>
      <c r="DD47" s="627">
        <v>244481</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366</v>
      </c>
      <c r="CG48" s="619"/>
      <c r="CH48" s="619"/>
      <c r="CI48" s="619"/>
      <c r="CJ48" s="619"/>
      <c r="CK48" s="619"/>
      <c r="CL48" s="619"/>
      <c r="CM48" s="619"/>
      <c r="CN48" s="619"/>
      <c r="CO48" s="619"/>
      <c r="CP48" s="619"/>
      <c r="CQ48" s="620"/>
      <c r="CR48" s="621" t="s">
        <v>232</v>
      </c>
      <c r="CS48" s="622"/>
      <c r="CT48" s="622"/>
      <c r="CU48" s="622"/>
      <c r="CV48" s="622"/>
      <c r="CW48" s="622"/>
      <c r="CX48" s="622"/>
      <c r="CY48" s="623"/>
      <c r="CZ48" s="624" t="s">
        <v>187</v>
      </c>
      <c r="DA48" s="625"/>
      <c r="DB48" s="625"/>
      <c r="DC48" s="626"/>
      <c r="DD48" s="627" t="s">
        <v>187</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367</v>
      </c>
      <c r="CE49" s="603"/>
      <c r="CF49" s="603"/>
      <c r="CG49" s="603"/>
      <c r="CH49" s="603"/>
      <c r="CI49" s="603"/>
      <c r="CJ49" s="603"/>
      <c r="CK49" s="603"/>
      <c r="CL49" s="603"/>
      <c r="CM49" s="603"/>
      <c r="CN49" s="603"/>
      <c r="CO49" s="603"/>
      <c r="CP49" s="603"/>
      <c r="CQ49" s="604"/>
      <c r="CR49" s="605">
        <v>44893154</v>
      </c>
      <c r="CS49" s="606"/>
      <c r="CT49" s="606"/>
      <c r="CU49" s="606"/>
      <c r="CV49" s="606"/>
      <c r="CW49" s="606"/>
      <c r="CX49" s="606"/>
      <c r="CY49" s="607"/>
      <c r="CZ49" s="608">
        <v>100</v>
      </c>
      <c r="DA49" s="609"/>
      <c r="DB49" s="609"/>
      <c r="DC49" s="610"/>
      <c r="DD49" s="611">
        <v>30465858</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etIdCwzziuRbxIoFsD/ES8s4njiEzI6/s1NFFUA2C6U0tyMcY//Wd8GuALvK/H++O4Vimrgs7GxKtFz5XibbJw==" saltValue="n/imtXp/W7UnQkBiPpuE6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election activeCell="A5" sqref="A5:P6"/>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3" t="s">
        <v>368</v>
      </c>
      <c r="B2" s="1093"/>
      <c r="C2" s="1093"/>
      <c r="D2" s="1093"/>
      <c r="E2" s="1093"/>
      <c r="F2" s="1093"/>
      <c r="G2" s="1093"/>
      <c r="H2" s="1093"/>
      <c r="I2" s="1093"/>
      <c r="J2" s="1093"/>
      <c r="K2" s="1093"/>
      <c r="L2" s="1093"/>
      <c r="M2" s="1093"/>
      <c r="N2" s="1093"/>
      <c r="O2" s="1093"/>
      <c r="P2" s="1093"/>
      <c r="Q2" s="1093"/>
      <c r="R2" s="1093"/>
      <c r="S2" s="1093"/>
      <c r="T2" s="1093"/>
      <c r="U2" s="1093"/>
      <c r="V2" s="1093"/>
      <c r="W2" s="1093"/>
      <c r="X2" s="1093"/>
      <c r="Y2" s="1093"/>
      <c r="Z2" s="1093"/>
      <c r="AA2" s="1093"/>
      <c r="AB2" s="1093"/>
      <c r="AC2" s="1093"/>
      <c r="AD2" s="1093"/>
      <c r="AE2" s="1093"/>
      <c r="AF2" s="1093"/>
      <c r="AG2" s="1093"/>
      <c r="AH2" s="1093"/>
      <c r="AI2" s="1093"/>
      <c r="AJ2" s="1093"/>
      <c r="AK2" s="1093"/>
      <c r="AL2" s="1093"/>
      <c r="AM2" s="1093"/>
      <c r="AN2" s="1093"/>
      <c r="AO2" s="1093"/>
      <c r="AP2" s="1093"/>
      <c r="AQ2" s="1093"/>
      <c r="AR2" s="1093"/>
      <c r="AS2" s="1093"/>
      <c r="AT2" s="1093"/>
      <c r="AU2" s="1093"/>
      <c r="AV2" s="1093"/>
      <c r="AW2" s="1093"/>
      <c r="AX2" s="1093"/>
      <c r="AY2" s="1093"/>
      <c r="AZ2" s="1093"/>
      <c r="BA2" s="1093"/>
      <c r="BB2" s="1093"/>
      <c r="BC2" s="1093"/>
      <c r="BD2" s="1093"/>
      <c r="BE2" s="1093"/>
      <c r="BF2" s="1093"/>
      <c r="BG2" s="1093"/>
      <c r="BH2" s="1093"/>
      <c r="BI2" s="1093"/>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4" t="s">
        <v>369</v>
      </c>
      <c r="DK2" s="1095"/>
      <c r="DL2" s="1095"/>
      <c r="DM2" s="1095"/>
      <c r="DN2" s="1095"/>
      <c r="DO2" s="1096"/>
      <c r="DP2" s="228"/>
      <c r="DQ2" s="1094" t="s">
        <v>370</v>
      </c>
      <c r="DR2" s="1095"/>
      <c r="DS2" s="1095"/>
      <c r="DT2" s="1095"/>
      <c r="DU2" s="1095"/>
      <c r="DV2" s="1095"/>
      <c r="DW2" s="1095"/>
      <c r="DX2" s="1095"/>
      <c r="DY2" s="1095"/>
      <c r="DZ2" s="1096"/>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62" t="s">
        <v>371</v>
      </c>
      <c r="B4" s="1062"/>
      <c r="C4" s="1062"/>
      <c r="D4" s="1062"/>
      <c r="E4" s="1062"/>
      <c r="F4" s="1062"/>
      <c r="G4" s="1062"/>
      <c r="H4" s="1062"/>
      <c r="I4" s="1062"/>
      <c r="J4" s="1062"/>
      <c r="K4" s="1062"/>
      <c r="L4" s="1062"/>
      <c r="M4" s="1062"/>
      <c r="N4" s="1062"/>
      <c r="O4" s="1062"/>
      <c r="P4" s="1062"/>
      <c r="Q4" s="1062"/>
      <c r="R4" s="1062"/>
      <c r="S4" s="1062"/>
      <c r="T4" s="1062"/>
      <c r="U4" s="1062"/>
      <c r="V4" s="1062"/>
      <c r="W4" s="1062"/>
      <c r="X4" s="1062"/>
      <c r="Y4" s="1062"/>
      <c r="Z4" s="1062"/>
      <c r="AA4" s="1062"/>
      <c r="AB4" s="1062"/>
      <c r="AC4" s="1062"/>
      <c r="AD4" s="1062"/>
      <c r="AE4" s="1062"/>
      <c r="AF4" s="1062"/>
      <c r="AG4" s="1062"/>
      <c r="AH4" s="1062"/>
      <c r="AI4" s="1062"/>
      <c r="AJ4" s="1062"/>
      <c r="AK4" s="1062"/>
      <c r="AL4" s="1062"/>
      <c r="AM4" s="1062"/>
      <c r="AN4" s="1062"/>
      <c r="AO4" s="1062"/>
      <c r="AP4" s="1062"/>
      <c r="AQ4" s="1062"/>
      <c r="AR4" s="1062"/>
      <c r="AS4" s="1062"/>
      <c r="AT4" s="1062"/>
      <c r="AU4" s="1062"/>
      <c r="AV4" s="1062"/>
      <c r="AW4" s="1062"/>
      <c r="AX4" s="1062"/>
      <c r="AY4" s="1062"/>
      <c r="AZ4" s="232"/>
      <c r="BA4" s="232"/>
      <c r="BB4" s="232"/>
      <c r="BC4" s="232"/>
      <c r="BD4" s="232"/>
      <c r="BE4" s="233"/>
      <c r="BF4" s="233"/>
      <c r="BG4" s="233"/>
      <c r="BH4" s="233"/>
      <c r="BI4" s="233"/>
      <c r="BJ4" s="233"/>
      <c r="BK4" s="233"/>
      <c r="BL4" s="233"/>
      <c r="BM4" s="233"/>
      <c r="BN4" s="233"/>
      <c r="BO4" s="233"/>
      <c r="BP4" s="233"/>
      <c r="BQ4" s="730" t="s">
        <v>372</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373</v>
      </c>
      <c r="B5" s="996"/>
      <c r="C5" s="996"/>
      <c r="D5" s="996"/>
      <c r="E5" s="996"/>
      <c r="F5" s="996"/>
      <c r="G5" s="996"/>
      <c r="H5" s="996"/>
      <c r="I5" s="996"/>
      <c r="J5" s="996"/>
      <c r="K5" s="996"/>
      <c r="L5" s="996"/>
      <c r="M5" s="996"/>
      <c r="N5" s="996"/>
      <c r="O5" s="996"/>
      <c r="P5" s="997"/>
      <c r="Q5" s="1001" t="s">
        <v>374</v>
      </c>
      <c r="R5" s="1002"/>
      <c r="S5" s="1002"/>
      <c r="T5" s="1002"/>
      <c r="U5" s="1003"/>
      <c r="V5" s="1001" t="s">
        <v>375</v>
      </c>
      <c r="W5" s="1002"/>
      <c r="X5" s="1002"/>
      <c r="Y5" s="1002"/>
      <c r="Z5" s="1003"/>
      <c r="AA5" s="1001" t="s">
        <v>376</v>
      </c>
      <c r="AB5" s="1002"/>
      <c r="AC5" s="1002"/>
      <c r="AD5" s="1002"/>
      <c r="AE5" s="1002"/>
      <c r="AF5" s="1097" t="s">
        <v>377</v>
      </c>
      <c r="AG5" s="1002"/>
      <c r="AH5" s="1002"/>
      <c r="AI5" s="1002"/>
      <c r="AJ5" s="1015"/>
      <c r="AK5" s="1002" t="s">
        <v>378</v>
      </c>
      <c r="AL5" s="1002"/>
      <c r="AM5" s="1002"/>
      <c r="AN5" s="1002"/>
      <c r="AO5" s="1003"/>
      <c r="AP5" s="1001" t="s">
        <v>379</v>
      </c>
      <c r="AQ5" s="1002"/>
      <c r="AR5" s="1002"/>
      <c r="AS5" s="1002"/>
      <c r="AT5" s="1003"/>
      <c r="AU5" s="1001" t="s">
        <v>380</v>
      </c>
      <c r="AV5" s="1002"/>
      <c r="AW5" s="1002"/>
      <c r="AX5" s="1002"/>
      <c r="AY5" s="1015"/>
      <c r="AZ5" s="232"/>
      <c r="BA5" s="232"/>
      <c r="BB5" s="232"/>
      <c r="BC5" s="232"/>
      <c r="BD5" s="232"/>
      <c r="BE5" s="233"/>
      <c r="BF5" s="233"/>
      <c r="BG5" s="233"/>
      <c r="BH5" s="233"/>
      <c r="BI5" s="233"/>
      <c r="BJ5" s="233"/>
      <c r="BK5" s="233"/>
      <c r="BL5" s="233"/>
      <c r="BM5" s="233"/>
      <c r="BN5" s="233"/>
      <c r="BO5" s="233"/>
      <c r="BP5" s="233"/>
      <c r="BQ5" s="995" t="s">
        <v>381</v>
      </c>
      <c r="BR5" s="996"/>
      <c r="BS5" s="996"/>
      <c r="BT5" s="996"/>
      <c r="BU5" s="996"/>
      <c r="BV5" s="996"/>
      <c r="BW5" s="996"/>
      <c r="BX5" s="996"/>
      <c r="BY5" s="996"/>
      <c r="BZ5" s="996"/>
      <c r="CA5" s="996"/>
      <c r="CB5" s="996"/>
      <c r="CC5" s="996"/>
      <c r="CD5" s="996"/>
      <c r="CE5" s="996"/>
      <c r="CF5" s="996"/>
      <c r="CG5" s="997"/>
      <c r="CH5" s="1001" t="s">
        <v>382</v>
      </c>
      <c r="CI5" s="1002"/>
      <c r="CJ5" s="1002"/>
      <c r="CK5" s="1002"/>
      <c r="CL5" s="1003"/>
      <c r="CM5" s="1001" t="s">
        <v>383</v>
      </c>
      <c r="CN5" s="1002"/>
      <c r="CO5" s="1002"/>
      <c r="CP5" s="1002"/>
      <c r="CQ5" s="1003"/>
      <c r="CR5" s="1001" t="s">
        <v>384</v>
      </c>
      <c r="CS5" s="1002"/>
      <c r="CT5" s="1002"/>
      <c r="CU5" s="1002"/>
      <c r="CV5" s="1003"/>
      <c r="CW5" s="1001" t="s">
        <v>385</v>
      </c>
      <c r="CX5" s="1002"/>
      <c r="CY5" s="1002"/>
      <c r="CZ5" s="1002"/>
      <c r="DA5" s="1003"/>
      <c r="DB5" s="1001" t="s">
        <v>386</v>
      </c>
      <c r="DC5" s="1002"/>
      <c r="DD5" s="1002"/>
      <c r="DE5" s="1002"/>
      <c r="DF5" s="1003"/>
      <c r="DG5" s="1087" t="s">
        <v>387</v>
      </c>
      <c r="DH5" s="1088"/>
      <c r="DI5" s="1088"/>
      <c r="DJ5" s="1088"/>
      <c r="DK5" s="1089"/>
      <c r="DL5" s="1087" t="s">
        <v>388</v>
      </c>
      <c r="DM5" s="1088"/>
      <c r="DN5" s="1088"/>
      <c r="DO5" s="1088"/>
      <c r="DP5" s="1089"/>
      <c r="DQ5" s="1001" t="s">
        <v>389</v>
      </c>
      <c r="DR5" s="1002"/>
      <c r="DS5" s="1002"/>
      <c r="DT5" s="1002"/>
      <c r="DU5" s="1003"/>
      <c r="DV5" s="1001" t="s">
        <v>380</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8"/>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90"/>
      <c r="DH6" s="1091"/>
      <c r="DI6" s="1091"/>
      <c r="DJ6" s="1091"/>
      <c r="DK6" s="1092"/>
      <c r="DL6" s="1090"/>
      <c r="DM6" s="1091"/>
      <c r="DN6" s="1091"/>
      <c r="DO6" s="1091"/>
      <c r="DP6" s="1092"/>
      <c r="DQ6" s="1004"/>
      <c r="DR6" s="1005"/>
      <c r="DS6" s="1005"/>
      <c r="DT6" s="1005"/>
      <c r="DU6" s="1006"/>
      <c r="DV6" s="1004"/>
      <c r="DW6" s="1005"/>
      <c r="DX6" s="1005"/>
      <c r="DY6" s="1005"/>
      <c r="DZ6" s="1016"/>
      <c r="EA6" s="234"/>
    </row>
    <row r="7" spans="1:131" s="235" customFormat="1" ht="26.25" customHeight="1" thickTop="1" x14ac:dyDescent="0.15">
      <c r="A7" s="236">
        <v>1</v>
      </c>
      <c r="B7" s="1050" t="s">
        <v>390</v>
      </c>
      <c r="C7" s="1051"/>
      <c r="D7" s="1051"/>
      <c r="E7" s="1051"/>
      <c r="F7" s="1051"/>
      <c r="G7" s="1051"/>
      <c r="H7" s="1051"/>
      <c r="I7" s="1051"/>
      <c r="J7" s="1051"/>
      <c r="K7" s="1051"/>
      <c r="L7" s="1051"/>
      <c r="M7" s="1051"/>
      <c r="N7" s="1051"/>
      <c r="O7" s="1051"/>
      <c r="P7" s="1052"/>
      <c r="Q7" s="1105">
        <v>47598</v>
      </c>
      <c r="R7" s="1106"/>
      <c r="S7" s="1106"/>
      <c r="T7" s="1106"/>
      <c r="U7" s="1106"/>
      <c r="V7" s="1106">
        <v>46262</v>
      </c>
      <c r="W7" s="1106"/>
      <c r="X7" s="1106"/>
      <c r="Y7" s="1106"/>
      <c r="Z7" s="1106"/>
      <c r="AA7" s="1106">
        <v>1336</v>
      </c>
      <c r="AB7" s="1106"/>
      <c r="AC7" s="1106"/>
      <c r="AD7" s="1106"/>
      <c r="AE7" s="1107"/>
      <c r="AF7" s="1108">
        <v>1140</v>
      </c>
      <c r="AG7" s="1109"/>
      <c r="AH7" s="1109"/>
      <c r="AI7" s="1109"/>
      <c r="AJ7" s="1110"/>
      <c r="AK7" s="1111">
        <v>3166</v>
      </c>
      <c r="AL7" s="1112"/>
      <c r="AM7" s="1112"/>
      <c r="AN7" s="1112"/>
      <c r="AO7" s="1112"/>
      <c r="AP7" s="1112">
        <v>48277</v>
      </c>
      <c r="AQ7" s="1112"/>
      <c r="AR7" s="1112"/>
      <c r="AS7" s="1112"/>
      <c r="AT7" s="1112"/>
      <c r="AU7" s="1113"/>
      <c r="AV7" s="1113"/>
      <c r="AW7" s="1113"/>
      <c r="AX7" s="1113"/>
      <c r="AY7" s="1114"/>
      <c r="AZ7" s="232"/>
      <c r="BA7" s="232"/>
      <c r="BB7" s="232"/>
      <c r="BC7" s="232"/>
      <c r="BD7" s="232"/>
      <c r="BE7" s="233"/>
      <c r="BF7" s="233"/>
      <c r="BG7" s="233"/>
      <c r="BH7" s="233"/>
      <c r="BI7" s="233"/>
      <c r="BJ7" s="233"/>
      <c r="BK7" s="233"/>
      <c r="BL7" s="233"/>
      <c r="BM7" s="233"/>
      <c r="BN7" s="233"/>
      <c r="BO7" s="233"/>
      <c r="BP7" s="233"/>
      <c r="BQ7" s="236">
        <v>1</v>
      </c>
      <c r="BR7" s="237"/>
      <c r="BS7" s="1102" t="s">
        <v>604</v>
      </c>
      <c r="BT7" s="1103"/>
      <c r="BU7" s="1103"/>
      <c r="BV7" s="1103"/>
      <c r="BW7" s="1103"/>
      <c r="BX7" s="1103"/>
      <c r="BY7" s="1103"/>
      <c r="BZ7" s="1103"/>
      <c r="CA7" s="1103"/>
      <c r="CB7" s="1103"/>
      <c r="CC7" s="1103"/>
      <c r="CD7" s="1103"/>
      <c r="CE7" s="1103"/>
      <c r="CF7" s="1103"/>
      <c r="CG7" s="1115"/>
      <c r="CH7" s="1099">
        <v>5</v>
      </c>
      <c r="CI7" s="1100"/>
      <c r="CJ7" s="1100"/>
      <c r="CK7" s="1100"/>
      <c r="CL7" s="1101"/>
      <c r="CM7" s="1099">
        <v>121</v>
      </c>
      <c r="CN7" s="1100"/>
      <c r="CO7" s="1100"/>
      <c r="CP7" s="1100"/>
      <c r="CQ7" s="1101"/>
      <c r="CR7" s="1099">
        <v>71</v>
      </c>
      <c r="CS7" s="1100"/>
      <c r="CT7" s="1100"/>
      <c r="CU7" s="1100"/>
      <c r="CV7" s="1101"/>
      <c r="CW7" s="1099" t="s">
        <v>528</v>
      </c>
      <c r="CX7" s="1100"/>
      <c r="CY7" s="1100"/>
      <c r="CZ7" s="1100"/>
      <c r="DA7" s="1101"/>
      <c r="DB7" s="1099" t="s">
        <v>528</v>
      </c>
      <c r="DC7" s="1100"/>
      <c r="DD7" s="1100"/>
      <c r="DE7" s="1100"/>
      <c r="DF7" s="1101"/>
      <c r="DG7" s="1099" t="s">
        <v>528</v>
      </c>
      <c r="DH7" s="1100"/>
      <c r="DI7" s="1100"/>
      <c r="DJ7" s="1100"/>
      <c r="DK7" s="1101"/>
      <c r="DL7" s="1099" t="s">
        <v>528</v>
      </c>
      <c r="DM7" s="1100"/>
      <c r="DN7" s="1100"/>
      <c r="DO7" s="1100"/>
      <c r="DP7" s="1101"/>
      <c r="DQ7" s="1099" t="s">
        <v>528</v>
      </c>
      <c r="DR7" s="1100"/>
      <c r="DS7" s="1100"/>
      <c r="DT7" s="1100"/>
      <c r="DU7" s="1101"/>
      <c r="DV7" s="1102"/>
      <c r="DW7" s="1103"/>
      <c r="DX7" s="1103"/>
      <c r="DY7" s="1103"/>
      <c r="DZ7" s="1104"/>
      <c r="EA7" s="234"/>
    </row>
    <row r="8" spans="1:131" s="235" customFormat="1" ht="26.25" customHeight="1" x14ac:dyDescent="0.15">
      <c r="A8" s="238">
        <v>2</v>
      </c>
      <c r="B8" s="1030" t="s">
        <v>391</v>
      </c>
      <c r="C8" s="1031"/>
      <c r="D8" s="1031"/>
      <c r="E8" s="1031"/>
      <c r="F8" s="1031"/>
      <c r="G8" s="1031"/>
      <c r="H8" s="1031"/>
      <c r="I8" s="1031"/>
      <c r="J8" s="1031"/>
      <c r="K8" s="1031"/>
      <c r="L8" s="1031"/>
      <c r="M8" s="1031"/>
      <c r="N8" s="1031"/>
      <c r="O8" s="1031"/>
      <c r="P8" s="1032"/>
      <c r="Q8" s="1038">
        <v>16</v>
      </c>
      <c r="R8" s="1039"/>
      <c r="S8" s="1039"/>
      <c r="T8" s="1039"/>
      <c r="U8" s="1039"/>
      <c r="V8" s="1039">
        <v>16</v>
      </c>
      <c r="W8" s="1039"/>
      <c r="X8" s="1039"/>
      <c r="Y8" s="1039"/>
      <c r="Z8" s="1039"/>
      <c r="AA8" s="1039">
        <v>0</v>
      </c>
      <c r="AB8" s="1039"/>
      <c r="AC8" s="1039"/>
      <c r="AD8" s="1039"/>
      <c r="AE8" s="1040"/>
      <c r="AF8" s="1035">
        <v>0</v>
      </c>
      <c r="AG8" s="1036"/>
      <c r="AH8" s="1036"/>
      <c r="AI8" s="1036"/>
      <c r="AJ8" s="1037"/>
      <c r="AK8" s="1083">
        <v>6</v>
      </c>
      <c r="AL8" s="1084"/>
      <c r="AM8" s="1084"/>
      <c r="AN8" s="1084"/>
      <c r="AO8" s="1084"/>
      <c r="AP8" s="1084">
        <v>0</v>
      </c>
      <c r="AQ8" s="1084"/>
      <c r="AR8" s="1084"/>
      <c r="AS8" s="1084"/>
      <c r="AT8" s="1084"/>
      <c r="AU8" s="1085"/>
      <c r="AV8" s="1085"/>
      <c r="AW8" s="1085"/>
      <c r="AX8" s="1085"/>
      <c r="AY8" s="1086"/>
      <c r="AZ8" s="232"/>
      <c r="BA8" s="232"/>
      <c r="BB8" s="232"/>
      <c r="BC8" s="232"/>
      <c r="BD8" s="232"/>
      <c r="BE8" s="233"/>
      <c r="BF8" s="233"/>
      <c r="BG8" s="233"/>
      <c r="BH8" s="233"/>
      <c r="BI8" s="233"/>
      <c r="BJ8" s="233"/>
      <c r="BK8" s="233"/>
      <c r="BL8" s="233"/>
      <c r="BM8" s="233"/>
      <c r="BN8" s="233"/>
      <c r="BO8" s="233"/>
      <c r="BP8" s="233"/>
      <c r="BQ8" s="238">
        <v>2</v>
      </c>
      <c r="BR8" s="239"/>
      <c r="BS8" s="992" t="s">
        <v>605</v>
      </c>
      <c r="BT8" s="993"/>
      <c r="BU8" s="993"/>
      <c r="BV8" s="993"/>
      <c r="BW8" s="993"/>
      <c r="BX8" s="993"/>
      <c r="BY8" s="993"/>
      <c r="BZ8" s="993"/>
      <c r="CA8" s="993"/>
      <c r="CB8" s="993"/>
      <c r="CC8" s="993"/>
      <c r="CD8" s="993"/>
      <c r="CE8" s="993"/>
      <c r="CF8" s="993"/>
      <c r="CG8" s="1014"/>
      <c r="CH8" s="989">
        <v>-8</v>
      </c>
      <c r="CI8" s="990"/>
      <c r="CJ8" s="990"/>
      <c r="CK8" s="990"/>
      <c r="CL8" s="991"/>
      <c r="CM8" s="989">
        <v>-1</v>
      </c>
      <c r="CN8" s="990"/>
      <c r="CO8" s="990"/>
      <c r="CP8" s="990"/>
      <c r="CQ8" s="991"/>
      <c r="CR8" s="989">
        <v>5</v>
      </c>
      <c r="CS8" s="990"/>
      <c r="CT8" s="990"/>
      <c r="CU8" s="990"/>
      <c r="CV8" s="991"/>
      <c r="CW8" s="989" t="s">
        <v>528</v>
      </c>
      <c r="CX8" s="990"/>
      <c r="CY8" s="990"/>
      <c r="CZ8" s="990"/>
      <c r="DA8" s="991"/>
      <c r="DB8" s="989" t="s">
        <v>528</v>
      </c>
      <c r="DC8" s="990"/>
      <c r="DD8" s="990"/>
      <c r="DE8" s="990"/>
      <c r="DF8" s="991"/>
      <c r="DG8" s="989" t="s">
        <v>528</v>
      </c>
      <c r="DH8" s="990"/>
      <c r="DI8" s="990"/>
      <c r="DJ8" s="990"/>
      <c r="DK8" s="991"/>
      <c r="DL8" s="989" t="s">
        <v>528</v>
      </c>
      <c r="DM8" s="990"/>
      <c r="DN8" s="990"/>
      <c r="DO8" s="990"/>
      <c r="DP8" s="991"/>
      <c r="DQ8" s="989" t="s">
        <v>528</v>
      </c>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3"/>
      <c r="AL9" s="1084"/>
      <c r="AM9" s="1084"/>
      <c r="AN9" s="1084"/>
      <c r="AO9" s="1084"/>
      <c r="AP9" s="1084"/>
      <c r="AQ9" s="1084"/>
      <c r="AR9" s="1084"/>
      <c r="AS9" s="1084"/>
      <c r="AT9" s="1084"/>
      <c r="AU9" s="1085"/>
      <c r="AV9" s="1085"/>
      <c r="AW9" s="1085"/>
      <c r="AX9" s="1085"/>
      <c r="AY9" s="1086"/>
      <c r="AZ9" s="232"/>
      <c r="BA9" s="232"/>
      <c r="BB9" s="232"/>
      <c r="BC9" s="232"/>
      <c r="BD9" s="232"/>
      <c r="BE9" s="233"/>
      <c r="BF9" s="233"/>
      <c r="BG9" s="233"/>
      <c r="BH9" s="233"/>
      <c r="BI9" s="233"/>
      <c r="BJ9" s="233"/>
      <c r="BK9" s="233"/>
      <c r="BL9" s="233"/>
      <c r="BM9" s="233"/>
      <c r="BN9" s="233"/>
      <c r="BO9" s="233"/>
      <c r="BP9" s="233"/>
      <c r="BQ9" s="238">
        <v>3</v>
      </c>
      <c r="BR9" s="239"/>
      <c r="BS9" s="992" t="s">
        <v>606</v>
      </c>
      <c r="BT9" s="993"/>
      <c r="BU9" s="993"/>
      <c r="BV9" s="993"/>
      <c r="BW9" s="993"/>
      <c r="BX9" s="993"/>
      <c r="BY9" s="993"/>
      <c r="BZ9" s="993"/>
      <c r="CA9" s="993"/>
      <c r="CB9" s="993"/>
      <c r="CC9" s="993"/>
      <c r="CD9" s="993"/>
      <c r="CE9" s="993"/>
      <c r="CF9" s="993"/>
      <c r="CG9" s="1014"/>
      <c r="CH9" s="989">
        <v>1</v>
      </c>
      <c r="CI9" s="990"/>
      <c r="CJ9" s="990"/>
      <c r="CK9" s="990"/>
      <c r="CL9" s="991"/>
      <c r="CM9" s="989">
        <v>59</v>
      </c>
      <c r="CN9" s="990"/>
      <c r="CO9" s="990"/>
      <c r="CP9" s="990"/>
      <c r="CQ9" s="991"/>
      <c r="CR9" s="989">
        <v>35</v>
      </c>
      <c r="CS9" s="990"/>
      <c r="CT9" s="990"/>
      <c r="CU9" s="990"/>
      <c r="CV9" s="991"/>
      <c r="CW9" s="989" t="s">
        <v>528</v>
      </c>
      <c r="CX9" s="990"/>
      <c r="CY9" s="990"/>
      <c r="CZ9" s="990"/>
      <c r="DA9" s="991"/>
      <c r="DB9" s="989" t="s">
        <v>528</v>
      </c>
      <c r="DC9" s="990"/>
      <c r="DD9" s="990"/>
      <c r="DE9" s="990"/>
      <c r="DF9" s="991"/>
      <c r="DG9" s="989" t="s">
        <v>528</v>
      </c>
      <c r="DH9" s="990"/>
      <c r="DI9" s="990"/>
      <c r="DJ9" s="990"/>
      <c r="DK9" s="991"/>
      <c r="DL9" s="989" t="s">
        <v>528</v>
      </c>
      <c r="DM9" s="990"/>
      <c r="DN9" s="990"/>
      <c r="DO9" s="990"/>
      <c r="DP9" s="991"/>
      <c r="DQ9" s="989" t="s">
        <v>528</v>
      </c>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3"/>
      <c r="AL10" s="1084"/>
      <c r="AM10" s="1084"/>
      <c r="AN10" s="1084"/>
      <c r="AO10" s="1084"/>
      <c r="AP10" s="1084"/>
      <c r="AQ10" s="1084"/>
      <c r="AR10" s="1084"/>
      <c r="AS10" s="1084"/>
      <c r="AT10" s="1084"/>
      <c r="AU10" s="1085"/>
      <c r="AV10" s="1085"/>
      <c r="AW10" s="1085"/>
      <c r="AX10" s="1085"/>
      <c r="AY10" s="1086"/>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3"/>
      <c r="AL11" s="1084"/>
      <c r="AM11" s="1084"/>
      <c r="AN11" s="1084"/>
      <c r="AO11" s="1084"/>
      <c r="AP11" s="1084"/>
      <c r="AQ11" s="1084"/>
      <c r="AR11" s="1084"/>
      <c r="AS11" s="1084"/>
      <c r="AT11" s="1084"/>
      <c r="AU11" s="1085"/>
      <c r="AV11" s="1085"/>
      <c r="AW11" s="1085"/>
      <c r="AX11" s="1085"/>
      <c r="AY11" s="1086"/>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3"/>
      <c r="AL12" s="1084"/>
      <c r="AM12" s="1084"/>
      <c r="AN12" s="1084"/>
      <c r="AO12" s="1084"/>
      <c r="AP12" s="1084"/>
      <c r="AQ12" s="1084"/>
      <c r="AR12" s="1084"/>
      <c r="AS12" s="1084"/>
      <c r="AT12" s="1084"/>
      <c r="AU12" s="1085"/>
      <c r="AV12" s="1085"/>
      <c r="AW12" s="1085"/>
      <c r="AX12" s="1085"/>
      <c r="AY12" s="1086"/>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3"/>
      <c r="AL13" s="1084"/>
      <c r="AM13" s="1084"/>
      <c r="AN13" s="1084"/>
      <c r="AO13" s="1084"/>
      <c r="AP13" s="1084"/>
      <c r="AQ13" s="1084"/>
      <c r="AR13" s="1084"/>
      <c r="AS13" s="1084"/>
      <c r="AT13" s="1084"/>
      <c r="AU13" s="1085"/>
      <c r="AV13" s="1085"/>
      <c r="AW13" s="1085"/>
      <c r="AX13" s="1085"/>
      <c r="AY13" s="1086"/>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3"/>
      <c r="AL14" s="1084"/>
      <c r="AM14" s="1084"/>
      <c r="AN14" s="1084"/>
      <c r="AO14" s="1084"/>
      <c r="AP14" s="1084"/>
      <c r="AQ14" s="1084"/>
      <c r="AR14" s="1084"/>
      <c r="AS14" s="1084"/>
      <c r="AT14" s="1084"/>
      <c r="AU14" s="1085"/>
      <c r="AV14" s="1085"/>
      <c r="AW14" s="1085"/>
      <c r="AX14" s="1085"/>
      <c r="AY14" s="1086"/>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3"/>
      <c r="AL15" s="1084"/>
      <c r="AM15" s="1084"/>
      <c r="AN15" s="1084"/>
      <c r="AO15" s="1084"/>
      <c r="AP15" s="1084"/>
      <c r="AQ15" s="1084"/>
      <c r="AR15" s="1084"/>
      <c r="AS15" s="1084"/>
      <c r="AT15" s="1084"/>
      <c r="AU15" s="1085"/>
      <c r="AV15" s="1085"/>
      <c r="AW15" s="1085"/>
      <c r="AX15" s="1085"/>
      <c r="AY15" s="1086"/>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3"/>
      <c r="AL16" s="1084"/>
      <c r="AM16" s="1084"/>
      <c r="AN16" s="1084"/>
      <c r="AO16" s="1084"/>
      <c r="AP16" s="1084"/>
      <c r="AQ16" s="1084"/>
      <c r="AR16" s="1084"/>
      <c r="AS16" s="1084"/>
      <c r="AT16" s="1084"/>
      <c r="AU16" s="1085"/>
      <c r="AV16" s="1085"/>
      <c r="AW16" s="1085"/>
      <c r="AX16" s="1085"/>
      <c r="AY16" s="1086"/>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3"/>
      <c r="AL17" s="1084"/>
      <c r="AM17" s="1084"/>
      <c r="AN17" s="1084"/>
      <c r="AO17" s="1084"/>
      <c r="AP17" s="1084"/>
      <c r="AQ17" s="1084"/>
      <c r="AR17" s="1084"/>
      <c r="AS17" s="1084"/>
      <c r="AT17" s="1084"/>
      <c r="AU17" s="1085"/>
      <c r="AV17" s="1085"/>
      <c r="AW17" s="1085"/>
      <c r="AX17" s="1085"/>
      <c r="AY17" s="1086"/>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3"/>
      <c r="AL18" s="1084"/>
      <c r="AM18" s="1084"/>
      <c r="AN18" s="1084"/>
      <c r="AO18" s="1084"/>
      <c r="AP18" s="1084"/>
      <c r="AQ18" s="1084"/>
      <c r="AR18" s="1084"/>
      <c r="AS18" s="1084"/>
      <c r="AT18" s="1084"/>
      <c r="AU18" s="1085"/>
      <c r="AV18" s="1085"/>
      <c r="AW18" s="1085"/>
      <c r="AX18" s="1085"/>
      <c r="AY18" s="1086"/>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3"/>
      <c r="AL19" s="1084"/>
      <c r="AM19" s="1084"/>
      <c r="AN19" s="1084"/>
      <c r="AO19" s="1084"/>
      <c r="AP19" s="1084"/>
      <c r="AQ19" s="1084"/>
      <c r="AR19" s="1084"/>
      <c r="AS19" s="1084"/>
      <c r="AT19" s="1084"/>
      <c r="AU19" s="1085"/>
      <c r="AV19" s="1085"/>
      <c r="AW19" s="1085"/>
      <c r="AX19" s="1085"/>
      <c r="AY19" s="1086"/>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3"/>
      <c r="AL20" s="1084"/>
      <c r="AM20" s="1084"/>
      <c r="AN20" s="1084"/>
      <c r="AO20" s="1084"/>
      <c r="AP20" s="1084"/>
      <c r="AQ20" s="1084"/>
      <c r="AR20" s="1084"/>
      <c r="AS20" s="1084"/>
      <c r="AT20" s="1084"/>
      <c r="AU20" s="1085"/>
      <c r="AV20" s="1085"/>
      <c r="AW20" s="1085"/>
      <c r="AX20" s="1085"/>
      <c r="AY20" s="1086"/>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3"/>
      <c r="AL21" s="1084"/>
      <c r="AM21" s="1084"/>
      <c r="AN21" s="1084"/>
      <c r="AO21" s="1084"/>
      <c r="AP21" s="1084"/>
      <c r="AQ21" s="1084"/>
      <c r="AR21" s="1084"/>
      <c r="AS21" s="1084"/>
      <c r="AT21" s="1084"/>
      <c r="AU21" s="1085"/>
      <c r="AV21" s="1085"/>
      <c r="AW21" s="1085"/>
      <c r="AX21" s="1085"/>
      <c r="AY21" s="1086"/>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6"/>
      <c r="R22" s="1077"/>
      <c r="S22" s="1077"/>
      <c r="T22" s="1077"/>
      <c r="U22" s="1077"/>
      <c r="V22" s="1077"/>
      <c r="W22" s="1077"/>
      <c r="X22" s="1077"/>
      <c r="Y22" s="1077"/>
      <c r="Z22" s="1077"/>
      <c r="AA22" s="1077"/>
      <c r="AB22" s="1077"/>
      <c r="AC22" s="1077"/>
      <c r="AD22" s="1077"/>
      <c r="AE22" s="1078"/>
      <c r="AF22" s="1035"/>
      <c r="AG22" s="1036"/>
      <c r="AH22" s="1036"/>
      <c r="AI22" s="1036"/>
      <c r="AJ22" s="1037"/>
      <c r="AK22" s="1079"/>
      <c r="AL22" s="1080"/>
      <c r="AM22" s="1080"/>
      <c r="AN22" s="1080"/>
      <c r="AO22" s="1080"/>
      <c r="AP22" s="1080"/>
      <c r="AQ22" s="1080"/>
      <c r="AR22" s="1080"/>
      <c r="AS22" s="1080"/>
      <c r="AT22" s="1080"/>
      <c r="AU22" s="1081"/>
      <c r="AV22" s="1081"/>
      <c r="AW22" s="1081"/>
      <c r="AX22" s="1081"/>
      <c r="AY22" s="1082"/>
      <c r="AZ22" s="1028" t="s">
        <v>392</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393</v>
      </c>
      <c r="B23" s="937" t="s">
        <v>394</v>
      </c>
      <c r="C23" s="938"/>
      <c r="D23" s="938"/>
      <c r="E23" s="938"/>
      <c r="F23" s="938"/>
      <c r="G23" s="938"/>
      <c r="H23" s="938"/>
      <c r="I23" s="938"/>
      <c r="J23" s="938"/>
      <c r="K23" s="938"/>
      <c r="L23" s="938"/>
      <c r="M23" s="938"/>
      <c r="N23" s="938"/>
      <c r="O23" s="938"/>
      <c r="P23" s="948"/>
      <c r="Q23" s="1070">
        <v>46229</v>
      </c>
      <c r="R23" s="1064"/>
      <c r="S23" s="1064"/>
      <c r="T23" s="1064"/>
      <c r="U23" s="1064"/>
      <c r="V23" s="1064">
        <v>44893</v>
      </c>
      <c r="W23" s="1064"/>
      <c r="X23" s="1064"/>
      <c r="Y23" s="1064"/>
      <c r="Z23" s="1064"/>
      <c r="AA23" s="1064">
        <v>1336</v>
      </c>
      <c r="AB23" s="1064"/>
      <c r="AC23" s="1064"/>
      <c r="AD23" s="1064"/>
      <c r="AE23" s="1071"/>
      <c r="AF23" s="1072">
        <v>1140</v>
      </c>
      <c r="AG23" s="1064"/>
      <c r="AH23" s="1064"/>
      <c r="AI23" s="1064"/>
      <c r="AJ23" s="1073"/>
      <c r="AK23" s="1074"/>
      <c r="AL23" s="1075"/>
      <c r="AM23" s="1075"/>
      <c r="AN23" s="1075"/>
      <c r="AO23" s="1075"/>
      <c r="AP23" s="1064"/>
      <c r="AQ23" s="1064"/>
      <c r="AR23" s="1064"/>
      <c r="AS23" s="1064"/>
      <c r="AT23" s="1064"/>
      <c r="AU23" s="1065"/>
      <c r="AV23" s="1065"/>
      <c r="AW23" s="1065"/>
      <c r="AX23" s="1065"/>
      <c r="AY23" s="1066"/>
      <c r="AZ23" s="1067" t="s">
        <v>395</v>
      </c>
      <c r="BA23" s="1068"/>
      <c r="BB23" s="1068"/>
      <c r="BC23" s="1068"/>
      <c r="BD23" s="1069"/>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3" t="s">
        <v>396</v>
      </c>
      <c r="B24" s="1063"/>
      <c r="C24" s="1063"/>
      <c r="D24" s="1063"/>
      <c r="E24" s="1063"/>
      <c r="F24" s="1063"/>
      <c r="G24" s="1063"/>
      <c r="H24" s="1063"/>
      <c r="I24" s="1063"/>
      <c r="J24" s="1063"/>
      <c r="K24" s="1063"/>
      <c r="L24" s="1063"/>
      <c r="M24" s="1063"/>
      <c r="N24" s="1063"/>
      <c r="O24" s="1063"/>
      <c r="P24" s="1063"/>
      <c r="Q24" s="1063"/>
      <c r="R24" s="1063"/>
      <c r="S24" s="1063"/>
      <c r="T24" s="1063"/>
      <c r="U24" s="1063"/>
      <c r="V24" s="1063"/>
      <c r="W24" s="1063"/>
      <c r="X24" s="1063"/>
      <c r="Y24" s="1063"/>
      <c r="Z24" s="1063"/>
      <c r="AA24" s="1063"/>
      <c r="AB24" s="1063"/>
      <c r="AC24" s="1063"/>
      <c r="AD24" s="1063"/>
      <c r="AE24" s="1063"/>
      <c r="AF24" s="1063"/>
      <c r="AG24" s="1063"/>
      <c r="AH24" s="1063"/>
      <c r="AI24" s="1063"/>
      <c r="AJ24" s="1063"/>
      <c r="AK24" s="1063"/>
      <c r="AL24" s="1063"/>
      <c r="AM24" s="1063"/>
      <c r="AN24" s="1063"/>
      <c r="AO24" s="1063"/>
      <c r="AP24" s="1063"/>
      <c r="AQ24" s="1063"/>
      <c r="AR24" s="1063"/>
      <c r="AS24" s="1063"/>
      <c r="AT24" s="1063"/>
      <c r="AU24" s="1063"/>
      <c r="AV24" s="1063"/>
      <c r="AW24" s="1063"/>
      <c r="AX24" s="1063"/>
      <c r="AY24" s="1063"/>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62" t="s">
        <v>397</v>
      </c>
      <c r="B25" s="1062"/>
      <c r="C25" s="1062"/>
      <c r="D25" s="1062"/>
      <c r="E25" s="1062"/>
      <c r="F25" s="1062"/>
      <c r="G25" s="1062"/>
      <c r="H25" s="1062"/>
      <c r="I25" s="1062"/>
      <c r="J25" s="1062"/>
      <c r="K25" s="1062"/>
      <c r="L25" s="1062"/>
      <c r="M25" s="1062"/>
      <c r="N25" s="1062"/>
      <c r="O25" s="1062"/>
      <c r="P25" s="1062"/>
      <c r="Q25" s="1062"/>
      <c r="R25" s="1062"/>
      <c r="S25" s="1062"/>
      <c r="T25" s="1062"/>
      <c r="U25" s="1062"/>
      <c r="V25" s="1062"/>
      <c r="W25" s="1062"/>
      <c r="X25" s="1062"/>
      <c r="Y25" s="1062"/>
      <c r="Z25" s="1062"/>
      <c r="AA25" s="1062"/>
      <c r="AB25" s="1062"/>
      <c r="AC25" s="1062"/>
      <c r="AD25" s="1062"/>
      <c r="AE25" s="1062"/>
      <c r="AF25" s="1062"/>
      <c r="AG25" s="1062"/>
      <c r="AH25" s="1062"/>
      <c r="AI25" s="1062"/>
      <c r="AJ25" s="1062"/>
      <c r="AK25" s="1062"/>
      <c r="AL25" s="1062"/>
      <c r="AM25" s="1062"/>
      <c r="AN25" s="1062"/>
      <c r="AO25" s="1062"/>
      <c r="AP25" s="1062"/>
      <c r="AQ25" s="1062"/>
      <c r="AR25" s="1062"/>
      <c r="AS25" s="1062"/>
      <c r="AT25" s="1062"/>
      <c r="AU25" s="1062"/>
      <c r="AV25" s="1062"/>
      <c r="AW25" s="1062"/>
      <c r="AX25" s="1062"/>
      <c r="AY25" s="1062"/>
      <c r="AZ25" s="1062"/>
      <c r="BA25" s="1062"/>
      <c r="BB25" s="1062"/>
      <c r="BC25" s="1062"/>
      <c r="BD25" s="1062"/>
      <c r="BE25" s="1062"/>
      <c r="BF25" s="1062"/>
      <c r="BG25" s="1062"/>
      <c r="BH25" s="1062"/>
      <c r="BI25" s="1062"/>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373</v>
      </c>
      <c r="B26" s="996"/>
      <c r="C26" s="996"/>
      <c r="D26" s="996"/>
      <c r="E26" s="996"/>
      <c r="F26" s="996"/>
      <c r="G26" s="996"/>
      <c r="H26" s="996"/>
      <c r="I26" s="996"/>
      <c r="J26" s="996"/>
      <c r="K26" s="996"/>
      <c r="L26" s="996"/>
      <c r="M26" s="996"/>
      <c r="N26" s="996"/>
      <c r="O26" s="996"/>
      <c r="P26" s="997"/>
      <c r="Q26" s="1001" t="s">
        <v>398</v>
      </c>
      <c r="R26" s="1002"/>
      <c r="S26" s="1002"/>
      <c r="T26" s="1002"/>
      <c r="U26" s="1003"/>
      <c r="V26" s="1001" t="s">
        <v>399</v>
      </c>
      <c r="W26" s="1002"/>
      <c r="X26" s="1002"/>
      <c r="Y26" s="1002"/>
      <c r="Z26" s="1003"/>
      <c r="AA26" s="1001" t="s">
        <v>400</v>
      </c>
      <c r="AB26" s="1002"/>
      <c r="AC26" s="1002"/>
      <c r="AD26" s="1002"/>
      <c r="AE26" s="1002"/>
      <c r="AF26" s="1058" t="s">
        <v>401</v>
      </c>
      <c r="AG26" s="1008"/>
      <c r="AH26" s="1008"/>
      <c r="AI26" s="1008"/>
      <c r="AJ26" s="1059"/>
      <c r="AK26" s="1002" t="s">
        <v>402</v>
      </c>
      <c r="AL26" s="1002"/>
      <c r="AM26" s="1002"/>
      <c r="AN26" s="1002"/>
      <c r="AO26" s="1003"/>
      <c r="AP26" s="1001" t="s">
        <v>403</v>
      </c>
      <c r="AQ26" s="1002"/>
      <c r="AR26" s="1002"/>
      <c r="AS26" s="1002"/>
      <c r="AT26" s="1003"/>
      <c r="AU26" s="1001" t="s">
        <v>404</v>
      </c>
      <c r="AV26" s="1002"/>
      <c r="AW26" s="1002"/>
      <c r="AX26" s="1002"/>
      <c r="AY26" s="1003"/>
      <c r="AZ26" s="1001" t="s">
        <v>405</v>
      </c>
      <c r="BA26" s="1002"/>
      <c r="BB26" s="1002"/>
      <c r="BC26" s="1002"/>
      <c r="BD26" s="1003"/>
      <c r="BE26" s="1001" t="s">
        <v>380</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60"/>
      <c r="AG27" s="1011"/>
      <c r="AH27" s="1011"/>
      <c r="AI27" s="1011"/>
      <c r="AJ27" s="1061"/>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50" t="s">
        <v>406</v>
      </c>
      <c r="C28" s="1051"/>
      <c r="D28" s="1051"/>
      <c r="E28" s="1051"/>
      <c r="F28" s="1051"/>
      <c r="G28" s="1051"/>
      <c r="H28" s="1051"/>
      <c r="I28" s="1051"/>
      <c r="J28" s="1051"/>
      <c r="K28" s="1051"/>
      <c r="L28" s="1051"/>
      <c r="M28" s="1051"/>
      <c r="N28" s="1051"/>
      <c r="O28" s="1051"/>
      <c r="P28" s="1052"/>
      <c r="Q28" s="1053">
        <v>9328</v>
      </c>
      <c r="R28" s="1054"/>
      <c r="S28" s="1054"/>
      <c r="T28" s="1054"/>
      <c r="U28" s="1054"/>
      <c r="V28" s="1054">
        <v>9042</v>
      </c>
      <c r="W28" s="1054"/>
      <c r="X28" s="1054"/>
      <c r="Y28" s="1054"/>
      <c r="Z28" s="1054"/>
      <c r="AA28" s="1054">
        <v>286</v>
      </c>
      <c r="AB28" s="1054"/>
      <c r="AC28" s="1054"/>
      <c r="AD28" s="1054"/>
      <c r="AE28" s="1055"/>
      <c r="AF28" s="1056">
        <v>286</v>
      </c>
      <c r="AG28" s="1054"/>
      <c r="AH28" s="1054"/>
      <c r="AI28" s="1054"/>
      <c r="AJ28" s="1057"/>
      <c r="AK28" s="1042">
        <v>1048</v>
      </c>
      <c r="AL28" s="1043"/>
      <c r="AM28" s="1043"/>
      <c r="AN28" s="1043"/>
      <c r="AO28" s="1043"/>
      <c r="AP28" s="1043" t="s">
        <v>528</v>
      </c>
      <c r="AQ28" s="1043"/>
      <c r="AR28" s="1043"/>
      <c r="AS28" s="1043"/>
      <c r="AT28" s="1043"/>
      <c r="AU28" s="1044" t="s">
        <v>528</v>
      </c>
      <c r="AV28" s="1045"/>
      <c r="AW28" s="1045"/>
      <c r="AX28" s="1045"/>
      <c r="AY28" s="1046"/>
      <c r="AZ28" s="1047" t="s">
        <v>528</v>
      </c>
      <c r="BA28" s="1047"/>
      <c r="BB28" s="1047"/>
      <c r="BC28" s="1047"/>
      <c r="BD28" s="1047"/>
      <c r="BE28" s="1048"/>
      <c r="BF28" s="1048"/>
      <c r="BG28" s="1048"/>
      <c r="BH28" s="1048"/>
      <c r="BI28" s="1049"/>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407</v>
      </c>
      <c r="C29" s="1031"/>
      <c r="D29" s="1031"/>
      <c r="E29" s="1031"/>
      <c r="F29" s="1031"/>
      <c r="G29" s="1031"/>
      <c r="H29" s="1031"/>
      <c r="I29" s="1031"/>
      <c r="J29" s="1031"/>
      <c r="K29" s="1031"/>
      <c r="L29" s="1031"/>
      <c r="M29" s="1031"/>
      <c r="N29" s="1031"/>
      <c r="O29" s="1031"/>
      <c r="P29" s="1032"/>
      <c r="Q29" s="1038">
        <v>10450</v>
      </c>
      <c r="R29" s="1039"/>
      <c r="S29" s="1039"/>
      <c r="T29" s="1039"/>
      <c r="U29" s="1039"/>
      <c r="V29" s="1039">
        <v>10083</v>
      </c>
      <c r="W29" s="1039"/>
      <c r="X29" s="1039"/>
      <c r="Y29" s="1039"/>
      <c r="Z29" s="1039"/>
      <c r="AA29" s="1039">
        <v>367</v>
      </c>
      <c r="AB29" s="1039"/>
      <c r="AC29" s="1039"/>
      <c r="AD29" s="1039"/>
      <c r="AE29" s="1040"/>
      <c r="AF29" s="1035">
        <v>367</v>
      </c>
      <c r="AG29" s="1036"/>
      <c r="AH29" s="1036"/>
      <c r="AI29" s="1036"/>
      <c r="AJ29" s="1037"/>
      <c r="AK29" s="980">
        <v>1740</v>
      </c>
      <c r="AL29" s="971"/>
      <c r="AM29" s="971"/>
      <c r="AN29" s="971"/>
      <c r="AO29" s="971"/>
      <c r="AP29" s="971" t="s">
        <v>528</v>
      </c>
      <c r="AQ29" s="971"/>
      <c r="AR29" s="971"/>
      <c r="AS29" s="971"/>
      <c r="AT29" s="971"/>
      <c r="AU29" s="981" t="s">
        <v>528</v>
      </c>
      <c r="AV29" s="979"/>
      <c r="AW29" s="979"/>
      <c r="AX29" s="979"/>
      <c r="AY29" s="980"/>
      <c r="AZ29" s="1041" t="s">
        <v>528</v>
      </c>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408</v>
      </c>
      <c r="C30" s="1031"/>
      <c r="D30" s="1031"/>
      <c r="E30" s="1031"/>
      <c r="F30" s="1031"/>
      <c r="G30" s="1031"/>
      <c r="H30" s="1031"/>
      <c r="I30" s="1031"/>
      <c r="J30" s="1031"/>
      <c r="K30" s="1031"/>
      <c r="L30" s="1031"/>
      <c r="M30" s="1031"/>
      <c r="N30" s="1031"/>
      <c r="O30" s="1031"/>
      <c r="P30" s="1032"/>
      <c r="Q30" s="1038">
        <v>916</v>
      </c>
      <c r="R30" s="1039"/>
      <c r="S30" s="1039"/>
      <c r="T30" s="1039"/>
      <c r="U30" s="1039"/>
      <c r="V30" s="1039">
        <v>896</v>
      </c>
      <c r="W30" s="1039"/>
      <c r="X30" s="1039"/>
      <c r="Y30" s="1039"/>
      <c r="Z30" s="1039"/>
      <c r="AA30" s="1039">
        <v>20</v>
      </c>
      <c r="AB30" s="1039"/>
      <c r="AC30" s="1039"/>
      <c r="AD30" s="1039"/>
      <c r="AE30" s="1040"/>
      <c r="AF30" s="1035">
        <v>20</v>
      </c>
      <c r="AG30" s="1036"/>
      <c r="AH30" s="1036"/>
      <c r="AI30" s="1036"/>
      <c r="AJ30" s="1037"/>
      <c r="AK30" s="980">
        <v>256</v>
      </c>
      <c r="AL30" s="971"/>
      <c r="AM30" s="971"/>
      <c r="AN30" s="971"/>
      <c r="AO30" s="971"/>
      <c r="AP30" s="971" t="s">
        <v>528</v>
      </c>
      <c r="AQ30" s="971"/>
      <c r="AR30" s="971"/>
      <c r="AS30" s="971"/>
      <c r="AT30" s="971"/>
      <c r="AU30" s="981" t="s">
        <v>528</v>
      </c>
      <c r="AV30" s="979"/>
      <c r="AW30" s="979"/>
      <c r="AX30" s="979"/>
      <c r="AY30" s="980"/>
      <c r="AZ30" s="1041" t="s">
        <v>528</v>
      </c>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409</v>
      </c>
      <c r="C31" s="1031"/>
      <c r="D31" s="1031"/>
      <c r="E31" s="1031"/>
      <c r="F31" s="1031"/>
      <c r="G31" s="1031"/>
      <c r="H31" s="1031"/>
      <c r="I31" s="1031"/>
      <c r="J31" s="1031"/>
      <c r="K31" s="1031"/>
      <c r="L31" s="1031"/>
      <c r="M31" s="1031"/>
      <c r="N31" s="1031"/>
      <c r="O31" s="1031"/>
      <c r="P31" s="1032"/>
      <c r="Q31" s="1038">
        <v>2392</v>
      </c>
      <c r="R31" s="1039"/>
      <c r="S31" s="1039"/>
      <c r="T31" s="1039"/>
      <c r="U31" s="1039"/>
      <c r="V31" s="1039">
        <v>2444</v>
      </c>
      <c r="W31" s="1039"/>
      <c r="X31" s="1039"/>
      <c r="Y31" s="1039"/>
      <c r="Z31" s="1039"/>
      <c r="AA31" s="1039">
        <v>-52</v>
      </c>
      <c r="AB31" s="1039"/>
      <c r="AC31" s="1039"/>
      <c r="AD31" s="1039"/>
      <c r="AE31" s="1040"/>
      <c r="AF31" s="1035">
        <v>2528</v>
      </c>
      <c r="AG31" s="1036"/>
      <c r="AH31" s="1036"/>
      <c r="AI31" s="1036"/>
      <c r="AJ31" s="1037"/>
      <c r="AK31" s="980">
        <v>190</v>
      </c>
      <c r="AL31" s="971"/>
      <c r="AM31" s="971"/>
      <c r="AN31" s="971"/>
      <c r="AO31" s="971"/>
      <c r="AP31" s="971">
        <v>10615</v>
      </c>
      <c r="AQ31" s="971"/>
      <c r="AR31" s="971"/>
      <c r="AS31" s="971"/>
      <c r="AT31" s="971"/>
      <c r="AU31" s="971">
        <v>403</v>
      </c>
      <c r="AV31" s="971"/>
      <c r="AW31" s="971"/>
      <c r="AX31" s="971"/>
      <c r="AY31" s="971"/>
      <c r="AZ31" s="1041" t="s">
        <v>528</v>
      </c>
      <c r="BA31" s="1041"/>
      <c r="BB31" s="1041"/>
      <c r="BC31" s="1041"/>
      <c r="BD31" s="1041"/>
      <c r="BE31" s="972" t="s">
        <v>410</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411</v>
      </c>
      <c r="C32" s="1031"/>
      <c r="D32" s="1031"/>
      <c r="E32" s="1031"/>
      <c r="F32" s="1031"/>
      <c r="G32" s="1031"/>
      <c r="H32" s="1031"/>
      <c r="I32" s="1031"/>
      <c r="J32" s="1031"/>
      <c r="K32" s="1031"/>
      <c r="L32" s="1031"/>
      <c r="M32" s="1031"/>
      <c r="N32" s="1031"/>
      <c r="O32" s="1031"/>
      <c r="P32" s="1032"/>
      <c r="Q32" s="1038">
        <v>3633</v>
      </c>
      <c r="R32" s="1039"/>
      <c r="S32" s="1039"/>
      <c r="T32" s="1039"/>
      <c r="U32" s="1039"/>
      <c r="V32" s="1039">
        <v>3582</v>
      </c>
      <c r="W32" s="1039"/>
      <c r="X32" s="1039"/>
      <c r="Y32" s="1039"/>
      <c r="Z32" s="1039"/>
      <c r="AA32" s="1039">
        <v>51</v>
      </c>
      <c r="AB32" s="1039"/>
      <c r="AC32" s="1039"/>
      <c r="AD32" s="1039"/>
      <c r="AE32" s="1040"/>
      <c r="AF32" s="1035">
        <v>411</v>
      </c>
      <c r="AG32" s="1036"/>
      <c r="AH32" s="1036"/>
      <c r="AI32" s="1036"/>
      <c r="AJ32" s="1037"/>
      <c r="AK32" s="980">
        <v>1953</v>
      </c>
      <c r="AL32" s="971"/>
      <c r="AM32" s="971"/>
      <c r="AN32" s="971"/>
      <c r="AO32" s="971"/>
      <c r="AP32" s="971">
        <v>25006</v>
      </c>
      <c r="AQ32" s="971"/>
      <c r="AR32" s="971"/>
      <c r="AS32" s="971"/>
      <c r="AT32" s="971"/>
      <c r="AU32" s="971">
        <v>20130</v>
      </c>
      <c r="AV32" s="971"/>
      <c r="AW32" s="971"/>
      <c r="AX32" s="971"/>
      <c r="AY32" s="971"/>
      <c r="AZ32" s="1041" t="s">
        <v>528</v>
      </c>
      <c r="BA32" s="1041"/>
      <c r="BB32" s="1041"/>
      <c r="BC32" s="1041"/>
      <c r="BD32" s="1041"/>
      <c r="BE32" s="972" t="s">
        <v>412</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413</v>
      </c>
      <c r="C33" s="1031"/>
      <c r="D33" s="1031"/>
      <c r="E33" s="1031"/>
      <c r="F33" s="1031"/>
      <c r="G33" s="1031"/>
      <c r="H33" s="1031"/>
      <c r="I33" s="1031"/>
      <c r="J33" s="1031"/>
      <c r="K33" s="1031"/>
      <c r="L33" s="1031"/>
      <c r="M33" s="1031"/>
      <c r="N33" s="1031"/>
      <c r="O33" s="1031"/>
      <c r="P33" s="1032"/>
      <c r="Q33" s="1038">
        <v>7904</v>
      </c>
      <c r="R33" s="1039"/>
      <c r="S33" s="1039"/>
      <c r="T33" s="1039"/>
      <c r="U33" s="1039"/>
      <c r="V33" s="1039">
        <v>7533</v>
      </c>
      <c r="W33" s="1039"/>
      <c r="X33" s="1039"/>
      <c r="Y33" s="1039"/>
      <c r="Z33" s="1039"/>
      <c r="AA33" s="1039">
        <v>370</v>
      </c>
      <c r="AB33" s="1039"/>
      <c r="AC33" s="1039"/>
      <c r="AD33" s="1039"/>
      <c r="AE33" s="1040"/>
      <c r="AF33" s="1035">
        <v>626</v>
      </c>
      <c r="AG33" s="1036"/>
      <c r="AH33" s="1036"/>
      <c r="AI33" s="1036"/>
      <c r="AJ33" s="1037"/>
      <c r="AK33" s="980">
        <v>2190</v>
      </c>
      <c r="AL33" s="971"/>
      <c r="AM33" s="971"/>
      <c r="AN33" s="971"/>
      <c r="AO33" s="971"/>
      <c r="AP33" s="971">
        <v>5931</v>
      </c>
      <c r="AQ33" s="971"/>
      <c r="AR33" s="971"/>
      <c r="AS33" s="971"/>
      <c r="AT33" s="971"/>
      <c r="AU33" s="971">
        <v>3784</v>
      </c>
      <c r="AV33" s="971"/>
      <c r="AW33" s="971"/>
      <c r="AX33" s="971"/>
      <c r="AY33" s="971"/>
      <c r="AZ33" s="1041" t="s">
        <v>528</v>
      </c>
      <c r="BA33" s="1041"/>
      <c r="BB33" s="1041"/>
      <c r="BC33" s="1041"/>
      <c r="BD33" s="1041"/>
      <c r="BE33" s="972" t="s">
        <v>414</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t="s">
        <v>415</v>
      </c>
      <c r="C34" s="1031"/>
      <c r="D34" s="1031"/>
      <c r="E34" s="1031"/>
      <c r="F34" s="1031"/>
      <c r="G34" s="1031"/>
      <c r="H34" s="1031"/>
      <c r="I34" s="1031"/>
      <c r="J34" s="1031"/>
      <c r="K34" s="1031"/>
      <c r="L34" s="1031"/>
      <c r="M34" s="1031"/>
      <c r="N34" s="1031"/>
      <c r="O34" s="1031"/>
      <c r="P34" s="1032"/>
      <c r="Q34" s="1038">
        <v>429</v>
      </c>
      <c r="R34" s="1039"/>
      <c r="S34" s="1039"/>
      <c r="T34" s="1039"/>
      <c r="U34" s="1039"/>
      <c r="V34" s="1039">
        <v>468</v>
      </c>
      <c r="W34" s="1039"/>
      <c r="X34" s="1039"/>
      <c r="Y34" s="1039"/>
      <c r="Z34" s="1039"/>
      <c r="AA34" s="1039">
        <v>-39</v>
      </c>
      <c r="AB34" s="1039"/>
      <c r="AC34" s="1039"/>
      <c r="AD34" s="1039"/>
      <c r="AE34" s="1040"/>
      <c r="AF34" s="1035">
        <v>36</v>
      </c>
      <c r="AG34" s="1036"/>
      <c r="AH34" s="1036"/>
      <c r="AI34" s="1036"/>
      <c r="AJ34" s="1037"/>
      <c r="AK34" s="980">
        <v>66</v>
      </c>
      <c r="AL34" s="971"/>
      <c r="AM34" s="971"/>
      <c r="AN34" s="971"/>
      <c r="AO34" s="971"/>
      <c r="AP34" s="971">
        <v>345</v>
      </c>
      <c r="AQ34" s="971"/>
      <c r="AR34" s="971"/>
      <c r="AS34" s="971"/>
      <c r="AT34" s="971"/>
      <c r="AU34" s="971">
        <v>7</v>
      </c>
      <c r="AV34" s="971"/>
      <c r="AW34" s="971"/>
      <c r="AX34" s="971"/>
      <c r="AY34" s="971"/>
      <c r="AZ34" s="1041" t="s">
        <v>528</v>
      </c>
      <c r="BA34" s="1041"/>
      <c r="BB34" s="1041"/>
      <c r="BC34" s="1041"/>
      <c r="BD34" s="1041"/>
      <c r="BE34" s="972" t="s">
        <v>416</v>
      </c>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t="s">
        <v>417</v>
      </c>
      <c r="C35" s="1031"/>
      <c r="D35" s="1031"/>
      <c r="E35" s="1031"/>
      <c r="F35" s="1031"/>
      <c r="G35" s="1031"/>
      <c r="H35" s="1031"/>
      <c r="I35" s="1031"/>
      <c r="J35" s="1031"/>
      <c r="K35" s="1031"/>
      <c r="L35" s="1031"/>
      <c r="M35" s="1031"/>
      <c r="N35" s="1031"/>
      <c r="O35" s="1031"/>
      <c r="P35" s="1032"/>
      <c r="Q35" s="1038">
        <v>3</v>
      </c>
      <c r="R35" s="1039"/>
      <c r="S35" s="1039"/>
      <c r="T35" s="1039"/>
      <c r="U35" s="1039"/>
      <c r="V35" s="1039">
        <v>6</v>
      </c>
      <c r="W35" s="1039"/>
      <c r="X35" s="1039"/>
      <c r="Y35" s="1039"/>
      <c r="Z35" s="1039"/>
      <c r="AA35" s="1039">
        <v>-3</v>
      </c>
      <c r="AB35" s="1039"/>
      <c r="AC35" s="1039"/>
      <c r="AD35" s="1039"/>
      <c r="AE35" s="1040"/>
      <c r="AF35" s="1035">
        <v>3</v>
      </c>
      <c r="AG35" s="1036"/>
      <c r="AH35" s="1036"/>
      <c r="AI35" s="1036"/>
      <c r="AJ35" s="1037"/>
      <c r="AK35" s="980">
        <v>6</v>
      </c>
      <c r="AL35" s="971"/>
      <c r="AM35" s="971"/>
      <c r="AN35" s="971"/>
      <c r="AO35" s="971"/>
      <c r="AP35" s="971" t="s">
        <v>528</v>
      </c>
      <c r="AQ35" s="971"/>
      <c r="AR35" s="971"/>
      <c r="AS35" s="971"/>
      <c r="AT35" s="971"/>
      <c r="AU35" s="971">
        <v>0</v>
      </c>
      <c r="AV35" s="971"/>
      <c r="AW35" s="971"/>
      <c r="AX35" s="971"/>
      <c r="AY35" s="971"/>
      <c r="AZ35" s="1041" t="s">
        <v>528</v>
      </c>
      <c r="BA35" s="1041"/>
      <c r="BB35" s="1041"/>
      <c r="BC35" s="1041"/>
      <c r="BD35" s="1041"/>
      <c r="BE35" s="972" t="s">
        <v>418</v>
      </c>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419</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393</v>
      </c>
      <c r="B63" s="937" t="s">
        <v>420</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4278</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421</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422</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423</v>
      </c>
      <c r="B66" s="996"/>
      <c r="C66" s="996"/>
      <c r="D66" s="996"/>
      <c r="E66" s="996"/>
      <c r="F66" s="996"/>
      <c r="G66" s="996"/>
      <c r="H66" s="996"/>
      <c r="I66" s="996"/>
      <c r="J66" s="996"/>
      <c r="K66" s="996"/>
      <c r="L66" s="996"/>
      <c r="M66" s="996"/>
      <c r="N66" s="996"/>
      <c r="O66" s="996"/>
      <c r="P66" s="997"/>
      <c r="Q66" s="1001" t="s">
        <v>424</v>
      </c>
      <c r="R66" s="1002"/>
      <c r="S66" s="1002"/>
      <c r="T66" s="1002"/>
      <c r="U66" s="1003"/>
      <c r="V66" s="1001" t="s">
        <v>425</v>
      </c>
      <c r="W66" s="1002"/>
      <c r="X66" s="1002"/>
      <c r="Y66" s="1002"/>
      <c r="Z66" s="1003"/>
      <c r="AA66" s="1001" t="s">
        <v>426</v>
      </c>
      <c r="AB66" s="1002"/>
      <c r="AC66" s="1002"/>
      <c r="AD66" s="1002"/>
      <c r="AE66" s="1003"/>
      <c r="AF66" s="1007" t="s">
        <v>427</v>
      </c>
      <c r="AG66" s="1008"/>
      <c r="AH66" s="1008"/>
      <c r="AI66" s="1008"/>
      <c r="AJ66" s="1009"/>
      <c r="AK66" s="1001" t="s">
        <v>428</v>
      </c>
      <c r="AL66" s="996"/>
      <c r="AM66" s="996"/>
      <c r="AN66" s="996"/>
      <c r="AO66" s="997"/>
      <c r="AP66" s="1001" t="s">
        <v>403</v>
      </c>
      <c r="AQ66" s="1002"/>
      <c r="AR66" s="1002"/>
      <c r="AS66" s="1002"/>
      <c r="AT66" s="1003"/>
      <c r="AU66" s="1001" t="s">
        <v>429</v>
      </c>
      <c r="AV66" s="1002"/>
      <c r="AW66" s="1002"/>
      <c r="AX66" s="1002"/>
      <c r="AY66" s="1003"/>
      <c r="AZ66" s="1001" t="s">
        <v>380</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599</v>
      </c>
      <c r="C68" s="986"/>
      <c r="D68" s="986"/>
      <c r="E68" s="986"/>
      <c r="F68" s="986"/>
      <c r="G68" s="986"/>
      <c r="H68" s="986"/>
      <c r="I68" s="986"/>
      <c r="J68" s="986"/>
      <c r="K68" s="986"/>
      <c r="L68" s="986"/>
      <c r="M68" s="986"/>
      <c r="N68" s="986"/>
      <c r="O68" s="986"/>
      <c r="P68" s="987"/>
      <c r="Q68" s="988">
        <v>12629</v>
      </c>
      <c r="R68" s="982"/>
      <c r="S68" s="982"/>
      <c r="T68" s="982"/>
      <c r="U68" s="982"/>
      <c r="V68" s="982">
        <v>12063</v>
      </c>
      <c r="W68" s="982"/>
      <c r="X68" s="982"/>
      <c r="Y68" s="982"/>
      <c r="Z68" s="982"/>
      <c r="AA68" s="982">
        <v>566</v>
      </c>
      <c r="AB68" s="982"/>
      <c r="AC68" s="982"/>
      <c r="AD68" s="982"/>
      <c r="AE68" s="982"/>
      <c r="AF68" s="982">
        <v>566</v>
      </c>
      <c r="AG68" s="982"/>
      <c r="AH68" s="982"/>
      <c r="AI68" s="982"/>
      <c r="AJ68" s="982"/>
      <c r="AK68" s="982">
        <v>2179</v>
      </c>
      <c r="AL68" s="982"/>
      <c r="AM68" s="982"/>
      <c r="AN68" s="982"/>
      <c r="AO68" s="982"/>
      <c r="AP68" s="982" t="s">
        <v>598</v>
      </c>
      <c r="AQ68" s="982"/>
      <c r="AR68" s="982"/>
      <c r="AS68" s="982"/>
      <c r="AT68" s="982"/>
      <c r="AU68" s="982" t="s">
        <v>598</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600</v>
      </c>
      <c r="C69" s="975"/>
      <c r="D69" s="975"/>
      <c r="E69" s="975"/>
      <c r="F69" s="975"/>
      <c r="G69" s="975"/>
      <c r="H69" s="975"/>
      <c r="I69" s="975"/>
      <c r="J69" s="975"/>
      <c r="K69" s="975"/>
      <c r="L69" s="975"/>
      <c r="M69" s="975"/>
      <c r="N69" s="975"/>
      <c r="O69" s="975"/>
      <c r="P69" s="976"/>
      <c r="Q69" s="977">
        <v>865</v>
      </c>
      <c r="R69" s="971"/>
      <c r="S69" s="971"/>
      <c r="T69" s="971"/>
      <c r="U69" s="971"/>
      <c r="V69" s="971">
        <v>863</v>
      </c>
      <c r="W69" s="971"/>
      <c r="X69" s="971"/>
      <c r="Y69" s="971"/>
      <c r="Z69" s="971"/>
      <c r="AA69" s="971">
        <v>2</v>
      </c>
      <c r="AB69" s="971"/>
      <c r="AC69" s="971"/>
      <c r="AD69" s="971"/>
      <c r="AE69" s="971"/>
      <c r="AF69" s="971">
        <v>2</v>
      </c>
      <c r="AG69" s="971"/>
      <c r="AH69" s="971"/>
      <c r="AI69" s="971"/>
      <c r="AJ69" s="971"/>
      <c r="AK69" s="971">
        <v>2</v>
      </c>
      <c r="AL69" s="971"/>
      <c r="AM69" s="971"/>
      <c r="AN69" s="971"/>
      <c r="AO69" s="971"/>
      <c r="AP69" s="971" t="s">
        <v>598</v>
      </c>
      <c r="AQ69" s="971"/>
      <c r="AR69" s="971"/>
      <c r="AS69" s="971"/>
      <c r="AT69" s="971"/>
      <c r="AU69" s="971" t="s">
        <v>598</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601</v>
      </c>
      <c r="C70" s="975"/>
      <c r="D70" s="975"/>
      <c r="E70" s="975"/>
      <c r="F70" s="975"/>
      <c r="G70" s="975"/>
      <c r="H70" s="975"/>
      <c r="I70" s="975"/>
      <c r="J70" s="975"/>
      <c r="K70" s="975"/>
      <c r="L70" s="975"/>
      <c r="M70" s="975"/>
      <c r="N70" s="975"/>
      <c r="O70" s="975"/>
      <c r="P70" s="976"/>
      <c r="Q70" s="977">
        <v>174</v>
      </c>
      <c r="R70" s="971"/>
      <c r="S70" s="971"/>
      <c r="T70" s="971"/>
      <c r="U70" s="971"/>
      <c r="V70" s="971">
        <v>171</v>
      </c>
      <c r="W70" s="971"/>
      <c r="X70" s="971"/>
      <c r="Y70" s="971"/>
      <c r="Z70" s="971"/>
      <c r="AA70" s="971">
        <v>3</v>
      </c>
      <c r="AB70" s="971"/>
      <c r="AC70" s="971"/>
      <c r="AD70" s="971"/>
      <c r="AE70" s="971"/>
      <c r="AF70" s="971">
        <v>3</v>
      </c>
      <c r="AG70" s="971"/>
      <c r="AH70" s="971"/>
      <c r="AI70" s="971"/>
      <c r="AJ70" s="971"/>
      <c r="AK70" s="971">
        <v>5</v>
      </c>
      <c r="AL70" s="971"/>
      <c r="AM70" s="971"/>
      <c r="AN70" s="971"/>
      <c r="AO70" s="971"/>
      <c r="AP70" s="971" t="s">
        <v>598</v>
      </c>
      <c r="AQ70" s="971"/>
      <c r="AR70" s="971"/>
      <c r="AS70" s="971"/>
      <c r="AT70" s="971"/>
      <c r="AU70" s="971" t="s">
        <v>598</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602</v>
      </c>
      <c r="C71" s="975"/>
      <c r="D71" s="975"/>
      <c r="E71" s="975"/>
      <c r="F71" s="975"/>
      <c r="G71" s="975"/>
      <c r="H71" s="975"/>
      <c r="I71" s="975"/>
      <c r="J71" s="975"/>
      <c r="K71" s="975"/>
      <c r="L71" s="975"/>
      <c r="M71" s="975"/>
      <c r="N71" s="975"/>
      <c r="O71" s="975"/>
      <c r="P71" s="976"/>
      <c r="Q71" s="977">
        <v>245</v>
      </c>
      <c r="R71" s="971"/>
      <c r="S71" s="971"/>
      <c r="T71" s="971"/>
      <c r="U71" s="971"/>
      <c r="V71" s="971">
        <v>185</v>
      </c>
      <c r="W71" s="971"/>
      <c r="X71" s="971"/>
      <c r="Y71" s="971"/>
      <c r="Z71" s="971"/>
      <c r="AA71" s="971">
        <v>61</v>
      </c>
      <c r="AB71" s="971"/>
      <c r="AC71" s="971"/>
      <c r="AD71" s="971"/>
      <c r="AE71" s="971"/>
      <c r="AF71" s="971">
        <v>61</v>
      </c>
      <c r="AG71" s="971"/>
      <c r="AH71" s="971"/>
      <c r="AI71" s="971"/>
      <c r="AJ71" s="971"/>
      <c r="AK71" s="971">
        <v>35</v>
      </c>
      <c r="AL71" s="971"/>
      <c r="AM71" s="971"/>
      <c r="AN71" s="971"/>
      <c r="AO71" s="971"/>
      <c r="AP71" s="971" t="s">
        <v>598</v>
      </c>
      <c r="AQ71" s="971"/>
      <c r="AR71" s="971"/>
      <c r="AS71" s="971"/>
      <c r="AT71" s="971"/>
      <c r="AU71" s="971" t="s">
        <v>598</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603</v>
      </c>
      <c r="C72" s="975"/>
      <c r="D72" s="975"/>
      <c r="E72" s="975"/>
      <c r="F72" s="975"/>
      <c r="G72" s="975"/>
      <c r="H72" s="975"/>
      <c r="I72" s="975"/>
      <c r="J72" s="975"/>
      <c r="K72" s="975"/>
      <c r="L72" s="975"/>
      <c r="M72" s="975"/>
      <c r="N72" s="975"/>
      <c r="O72" s="975"/>
      <c r="P72" s="976"/>
      <c r="Q72" s="977">
        <v>272540</v>
      </c>
      <c r="R72" s="971"/>
      <c r="S72" s="971"/>
      <c r="T72" s="971"/>
      <c r="U72" s="971"/>
      <c r="V72" s="971">
        <v>265731</v>
      </c>
      <c r="W72" s="971"/>
      <c r="X72" s="971"/>
      <c r="Y72" s="971"/>
      <c r="Z72" s="971"/>
      <c r="AA72" s="971">
        <v>6809</v>
      </c>
      <c r="AB72" s="971"/>
      <c r="AC72" s="971"/>
      <c r="AD72" s="971"/>
      <c r="AE72" s="971"/>
      <c r="AF72" s="971">
        <v>6809</v>
      </c>
      <c r="AG72" s="971"/>
      <c r="AH72" s="971"/>
      <c r="AI72" s="971"/>
      <c r="AJ72" s="971"/>
      <c r="AK72" s="971">
        <v>8222</v>
      </c>
      <c r="AL72" s="971"/>
      <c r="AM72" s="971"/>
      <c r="AN72" s="971"/>
      <c r="AO72" s="971"/>
      <c r="AP72" s="971" t="s">
        <v>598</v>
      </c>
      <c r="AQ72" s="971"/>
      <c r="AR72" s="971"/>
      <c r="AS72" s="971"/>
      <c r="AT72" s="971"/>
      <c r="AU72" s="971" t="s">
        <v>598</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c r="C73" s="975"/>
      <c r="D73" s="975"/>
      <c r="E73" s="975"/>
      <c r="F73" s="975"/>
      <c r="G73" s="975"/>
      <c r="H73" s="975"/>
      <c r="I73" s="975"/>
      <c r="J73" s="975"/>
      <c r="K73" s="975"/>
      <c r="L73" s="975"/>
      <c r="M73" s="975"/>
      <c r="N73" s="975"/>
      <c r="O73" s="975"/>
      <c r="P73" s="976"/>
      <c r="Q73" s="977"/>
      <c r="R73" s="971"/>
      <c r="S73" s="971"/>
      <c r="T73" s="971"/>
      <c r="U73" s="971"/>
      <c r="V73" s="971"/>
      <c r="W73" s="971"/>
      <c r="X73" s="971"/>
      <c r="Y73" s="971"/>
      <c r="Z73" s="971"/>
      <c r="AA73" s="971"/>
      <c r="AB73" s="971"/>
      <c r="AC73" s="971"/>
      <c r="AD73" s="971"/>
      <c r="AE73" s="971"/>
      <c r="AF73" s="971"/>
      <c r="AG73" s="971"/>
      <c r="AH73" s="971"/>
      <c r="AI73" s="971"/>
      <c r="AJ73" s="971"/>
      <c r="AK73" s="971"/>
      <c r="AL73" s="971"/>
      <c r="AM73" s="971"/>
      <c r="AN73" s="971"/>
      <c r="AO73" s="971"/>
      <c r="AP73" s="971"/>
      <c r="AQ73" s="971"/>
      <c r="AR73" s="971"/>
      <c r="AS73" s="971"/>
      <c r="AT73" s="971"/>
      <c r="AU73" s="971"/>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c r="C74" s="975"/>
      <c r="D74" s="975"/>
      <c r="E74" s="975"/>
      <c r="F74" s="975"/>
      <c r="G74" s="975"/>
      <c r="H74" s="975"/>
      <c r="I74" s="975"/>
      <c r="J74" s="975"/>
      <c r="K74" s="975"/>
      <c r="L74" s="975"/>
      <c r="M74" s="975"/>
      <c r="N74" s="975"/>
      <c r="O74" s="975"/>
      <c r="P74" s="976"/>
      <c r="Q74" s="977"/>
      <c r="R74" s="971"/>
      <c r="S74" s="971"/>
      <c r="T74" s="971"/>
      <c r="U74" s="971"/>
      <c r="V74" s="971"/>
      <c r="W74" s="971"/>
      <c r="X74" s="971"/>
      <c r="Y74" s="971"/>
      <c r="Z74" s="971"/>
      <c r="AA74" s="971"/>
      <c r="AB74" s="971"/>
      <c r="AC74" s="971"/>
      <c r="AD74" s="971"/>
      <c r="AE74" s="971"/>
      <c r="AF74" s="971"/>
      <c r="AG74" s="971"/>
      <c r="AH74" s="971"/>
      <c r="AI74" s="971"/>
      <c r="AJ74" s="971"/>
      <c r="AK74" s="971"/>
      <c r="AL74" s="971"/>
      <c r="AM74" s="971"/>
      <c r="AN74" s="971"/>
      <c r="AO74" s="971"/>
      <c r="AP74" s="971"/>
      <c r="AQ74" s="971"/>
      <c r="AR74" s="971"/>
      <c r="AS74" s="971"/>
      <c r="AT74" s="971"/>
      <c r="AU74" s="971"/>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c r="C75" s="975"/>
      <c r="D75" s="975"/>
      <c r="E75" s="975"/>
      <c r="F75" s="975"/>
      <c r="G75" s="975"/>
      <c r="H75" s="975"/>
      <c r="I75" s="975"/>
      <c r="J75" s="975"/>
      <c r="K75" s="975"/>
      <c r="L75" s="975"/>
      <c r="M75" s="975"/>
      <c r="N75" s="975"/>
      <c r="O75" s="975"/>
      <c r="P75" s="976"/>
      <c r="Q75" s="978"/>
      <c r="R75" s="979"/>
      <c r="S75" s="979"/>
      <c r="T75" s="979"/>
      <c r="U75" s="980"/>
      <c r="V75" s="981"/>
      <c r="W75" s="979"/>
      <c r="X75" s="979"/>
      <c r="Y75" s="979"/>
      <c r="Z75" s="980"/>
      <c r="AA75" s="981"/>
      <c r="AB75" s="979"/>
      <c r="AC75" s="979"/>
      <c r="AD75" s="979"/>
      <c r="AE75" s="980"/>
      <c r="AF75" s="981"/>
      <c r="AG75" s="979"/>
      <c r="AH75" s="979"/>
      <c r="AI75" s="979"/>
      <c r="AJ75" s="980"/>
      <c r="AK75" s="981"/>
      <c r="AL75" s="979"/>
      <c r="AM75" s="979"/>
      <c r="AN75" s="979"/>
      <c r="AO75" s="980"/>
      <c r="AP75" s="981"/>
      <c r="AQ75" s="979"/>
      <c r="AR75" s="979"/>
      <c r="AS75" s="979"/>
      <c r="AT75" s="980"/>
      <c r="AU75" s="981"/>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393</v>
      </c>
      <c r="B88" s="937" t="s">
        <v>430</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393</v>
      </c>
      <c r="BR102" s="937" t="s">
        <v>431</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432</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433</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434</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435</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436</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437</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438</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439</v>
      </c>
      <c r="AB109" s="896"/>
      <c r="AC109" s="896"/>
      <c r="AD109" s="896"/>
      <c r="AE109" s="897"/>
      <c r="AF109" s="898" t="s">
        <v>440</v>
      </c>
      <c r="AG109" s="896"/>
      <c r="AH109" s="896"/>
      <c r="AI109" s="896"/>
      <c r="AJ109" s="897"/>
      <c r="AK109" s="898" t="s">
        <v>310</v>
      </c>
      <c r="AL109" s="896"/>
      <c r="AM109" s="896"/>
      <c r="AN109" s="896"/>
      <c r="AO109" s="897"/>
      <c r="AP109" s="898" t="s">
        <v>441</v>
      </c>
      <c r="AQ109" s="896"/>
      <c r="AR109" s="896"/>
      <c r="AS109" s="896"/>
      <c r="AT109" s="929"/>
      <c r="AU109" s="895" t="s">
        <v>438</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439</v>
      </c>
      <c r="BR109" s="896"/>
      <c r="BS109" s="896"/>
      <c r="BT109" s="896"/>
      <c r="BU109" s="897"/>
      <c r="BV109" s="898" t="s">
        <v>440</v>
      </c>
      <c r="BW109" s="896"/>
      <c r="BX109" s="896"/>
      <c r="BY109" s="896"/>
      <c r="BZ109" s="897"/>
      <c r="CA109" s="898" t="s">
        <v>310</v>
      </c>
      <c r="CB109" s="896"/>
      <c r="CC109" s="896"/>
      <c r="CD109" s="896"/>
      <c r="CE109" s="897"/>
      <c r="CF109" s="936" t="s">
        <v>441</v>
      </c>
      <c r="CG109" s="936"/>
      <c r="CH109" s="936"/>
      <c r="CI109" s="936"/>
      <c r="CJ109" s="936"/>
      <c r="CK109" s="898" t="s">
        <v>442</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439</v>
      </c>
      <c r="DH109" s="896"/>
      <c r="DI109" s="896"/>
      <c r="DJ109" s="896"/>
      <c r="DK109" s="897"/>
      <c r="DL109" s="898" t="s">
        <v>440</v>
      </c>
      <c r="DM109" s="896"/>
      <c r="DN109" s="896"/>
      <c r="DO109" s="896"/>
      <c r="DP109" s="897"/>
      <c r="DQ109" s="898" t="s">
        <v>310</v>
      </c>
      <c r="DR109" s="896"/>
      <c r="DS109" s="896"/>
      <c r="DT109" s="896"/>
      <c r="DU109" s="897"/>
      <c r="DV109" s="898" t="s">
        <v>441</v>
      </c>
      <c r="DW109" s="896"/>
      <c r="DX109" s="896"/>
      <c r="DY109" s="896"/>
      <c r="DZ109" s="929"/>
    </row>
    <row r="110" spans="1:131" s="230" customFormat="1" ht="26.25" customHeight="1" x14ac:dyDescent="0.15">
      <c r="A110" s="807" t="s">
        <v>443</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4344997</v>
      </c>
      <c r="AB110" s="889"/>
      <c r="AC110" s="889"/>
      <c r="AD110" s="889"/>
      <c r="AE110" s="890"/>
      <c r="AF110" s="891">
        <v>4468425</v>
      </c>
      <c r="AG110" s="889"/>
      <c r="AH110" s="889"/>
      <c r="AI110" s="889"/>
      <c r="AJ110" s="890"/>
      <c r="AK110" s="891">
        <v>5175934</v>
      </c>
      <c r="AL110" s="889"/>
      <c r="AM110" s="889"/>
      <c r="AN110" s="889"/>
      <c r="AO110" s="890"/>
      <c r="AP110" s="892">
        <v>23.8</v>
      </c>
      <c r="AQ110" s="893"/>
      <c r="AR110" s="893"/>
      <c r="AS110" s="893"/>
      <c r="AT110" s="894"/>
      <c r="AU110" s="930" t="s">
        <v>74</v>
      </c>
      <c r="AV110" s="931"/>
      <c r="AW110" s="931"/>
      <c r="AX110" s="931"/>
      <c r="AY110" s="931"/>
      <c r="AZ110" s="860" t="s">
        <v>444</v>
      </c>
      <c r="BA110" s="808"/>
      <c r="BB110" s="808"/>
      <c r="BC110" s="808"/>
      <c r="BD110" s="808"/>
      <c r="BE110" s="808"/>
      <c r="BF110" s="808"/>
      <c r="BG110" s="808"/>
      <c r="BH110" s="808"/>
      <c r="BI110" s="808"/>
      <c r="BJ110" s="808"/>
      <c r="BK110" s="808"/>
      <c r="BL110" s="808"/>
      <c r="BM110" s="808"/>
      <c r="BN110" s="808"/>
      <c r="BO110" s="808"/>
      <c r="BP110" s="809"/>
      <c r="BQ110" s="861">
        <v>52278151</v>
      </c>
      <c r="BR110" s="842"/>
      <c r="BS110" s="842"/>
      <c r="BT110" s="842"/>
      <c r="BU110" s="842"/>
      <c r="BV110" s="842">
        <v>50711622</v>
      </c>
      <c r="BW110" s="842"/>
      <c r="BX110" s="842"/>
      <c r="BY110" s="842"/>
      <c r="BZ110" s="842"/>
      <c r="CA110" s="842">
        <v>48277455</v>
      </c>
      <c r="CB110" s="842"/>
      <c r="CC110" s="842"/>
      <c r="CD110" s="842"/>
      <c r="CE110" s="842"/>
      <c r="CF110" s="866">
        <v>221.6</v>
      </c>
      <c r="CG110" s="867"/>
      <c r="CH110" s="867"/>
      <c r="CI110" s="867"/>
      <c r="CJ110" s="867"/>
      <c r="CK110" s="926" t="s">
        <v>445</v>
      </c>
      <c r="CL110" s="819"/>
      <c r="CM110" s="860" t="s">
        <v>446</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447</v>
      </c>
      <c r="DH110" s="842"/>
      <c r="DI110" s="842"/>
      <c r="DJ110" s="842"/>
      <c r="DK110" s="842"/>
      <c r="DL110" s="842" t="s">
        <v>421</v>
      </c>
      <c r="DM110" s="842"/>
      <c r="DN110" s="842"/>
      <c r="DO110" s="842"/>
      <c r="DP110" s="842"/>
      <c r="DQ110" s="842" t="s">
        <v>421</v>
      </c>
      <c r="DR110" s="842"/>
      <c r="DS110" s="842"/>
      <c r="DT110" s="842"/>
      <c r="DU110" s="842"/>
      <c r="DV110" s="843" t="s">
        <v>421</v>
      </c>
      <c r="DW110" s="843"/>
      <c r="DX110" s="843"/>
      <c r="DY110" s="843"/>
      <c r="DZ110" s="844"/>
    </row>
    <row r="111" spans="1:131" s="230" customFormat="1" ht="26.25" customHeight="1" x14ac:dyDescent="0.15">
      <c r="A111" s="774" t="s">
        <v>448</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447</v>
      </c>
      <c r="AB111" s="919"/>
      <c r="AC111" s="919"/>
      <c r="AD111" s="919"/>
      <c r="AE111" s="920"/>
      <c r="AF111" s="921" t="s">
        <v>421</v>
      </c>
      <c r="AG111" s="919"/>
      <c r="AH111" s="919"/>
      <c r="AI111" s="919"/>
      <c r="AJ111" s="920"/>
      <c r="AK111" s="921" t="s">
        <v>447</v>
      </c>
      <c r="AL111" s="919"/>
      <c r="AM111" s="919"/>
      <c r="AN111" s="919"/>
      <c r="AO111" s="920"/>
      <c r="AP111" s="922" t="s">
        <v>447</v>
      </c>
      <c r="AQ111" s="923"/>
      <c r="AR111" s="923"/>
      <c r="AS111" s="923"/>
      <c r="AT111" s="924"/>
      <c r="AU111" s="932"/>
      <c r="AV111" s="933"/>
      <c r="AW111" s="933"/>
      <c r="AX111" s="933"/>
      <c r="AY111" s="933"/>
      <c r="AZ111" s="815" t="s">
        <v>449</v>
      </c>
      <c r="BA111" s="752"/>
      <c r="BB111" s="752"/>
      <c r="BC111" s="752"/>
      <c r="BD111" s="752"/>
      <c r="BE111" s="752"/>
      <c r="BF111" s="752"/>
      <c r="BG111" s="752"/>
      <c r="BH111" s="752"/>
      <c r="BI111" s="752"/>
      <c r="BJ111" s="752"/>
      <c r="BK111" s="752"/>
      <c r="BL111" s="752"/>
      <c r="BM111" s="752"/>
      <c r="BN111" s="752"/>
      <c r="BO111" s="752"/>
      <c r="BP111" s="753"/>
      <c r="BQ111" s="816">
        <v>3358</v>
      </c>
      <c r="BR111" s="817"/>
      <c r="BS111" s="817"/>
      <c r="BT111" s="817"/>
      <c r="BU111" s="817"/>
      <c r="BV111" s="817" t="s">
        <v>447</v>
      </c>
      <c r="BW111" s="817"/>
      <c r="BX111" s="817"/>
      <c r="BY111" s="817"/>
      <c r="BZ111" s="817"/>
      <c r="CA111" s="817" t="s">
        <v>421</v>
      </c>
      <c r="CB111" s="817"/>
      <c r="CC111" s="817"/>
      <c r="CD111" s="817"/>
      <c r="CE111" s="817"/>
      <c r="CF111" s="875" t="s">
        <v>421</v>
      </c>
      <c r="CG111" s="876"/>
      <c r="CH111" s="876"/>
      <c r="CI111" s="876"/>
      <c r="CJ111" s="876"/>
      <c r="CK111" s="927"/>
      <c r="CL111" s="821"/>
      <c r="CM111" s="815" t="s">
        <v>450</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421</v>
      </c>
      <c r="DH111" s="817"/>
      <c r="DI111" s="817"/>
      <c r="DJ111" s="817"/>
      <c r="DK111" s="817"/>
      <c r="DL111" s="817" t="s">
        <v>421</v>
      </c>
      <c r="DM111" s="817"/>
      <c r="DN111" s="817"/>
      <c r="DO111" s="817"/>
      <c r="DP111" s="817"/>
      <c r="DQ111" s="817" t="s">
        <v>421</v>
      </c>
      <c r="DR111" s="817"/>
      <c r="DS111" s="817"/>
      <c r="DT111" s="817"/>
      <c r="DU111" s="817"/>
      <c r="DV111" s="794" t="s">
        <v>421</v>
      </c>
      <c r="DW111" s="794"/>
      <c r="DX111" s="794"/>
      <c r="DY111" s="794"/>
      <c r="DZ111" s="795"/>
    </row>
    <row r="112" spans="1:131" s="230" customFormat="1" ht="26.25" customHeight="1" x14ac:dyDescent="0.15">
      <c r="A112" s="912" t="s">
        <v>451</v>
      </c>
      <c r="B112" s="913"/>
      <c r="C112" s="752" t="s">
        <v>452</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v>98500</v>
      </c>
      <c r="AB112" s="780"/>
      <c r="AC112" s="780"/>
      <c r="AD112" s="780"/>
      <c r="AE112" s="781"/>
      <c r="AF112" s="782">
        <v>96500</v>
      </c>
      <c r="AG112" s="780"/>
      <c r="AH112" s="780"/>
      <c r="AI112" s="780"/>
      <c r="AJ112" s="781"/>
      <c r="AK112" s="782">
        <v>91000</v>
      </c>
      <c r="AL112" s="780"/>
      <c r="AM112" s="780"/>
      <c r="AN112" s="780"/>
      <c r="AO112" s="781"/>
      <c r="AP112" s="824">
        <v>0.4</v>
      </c>
      <c r="AQ112" s="825"/>
      <c r="AR112" s="825"/>
      <c r="AS112" s="825"/>
      <c r="AT112" s="826"/>
      <c r="AU112" s="932"/>
      <c r="AV112" s="933"/>
      <c r="AW112" s="933"/>
      <c r="AX112" s="933"/>
      <c r="AY112" s="933"/>
      <c r="AZ112" s="815" t="s">
        <v>453</v>
      </c>
      <c r="BA112" s="752"/>
      <c r="BB112" s="752"/>
      <c r="BC112" s="752"/>
      <c r="BD112" s="752"/>
      <c r="BE112" s="752"/>
      <c r="BF112" s="752"/>
      <c r="BG112" s="752"/>
      <c r="BH112" s="752"/>
      <c r="BI112" s="752"/>
      <c r="BJ112" s="752"/>
      <c r="BK112" s="752"/>
      <c r="BL112" s="752"/>
      <c r="BM112" s="752"/>
      <c r="BN112" s="752"/>
      <c r="BO112" s="752"/>
      <c r="BP112" s="753"/>
      <c r="BQ112" s="816">
        <v>29758021</v>
      </c>
      <c r="BR112" s="817"/>
      <c r="BS112" s="817"/>
      <c r="BT112" s="817"/>
      <c r="BU112" s="817"/>
      <c r="BV112" s="817">
        <v>27015086</v>
      </c>
      <c r="BW112" s="817"/>
      <c r="BX112" s="817"/>
      <c r="BY112" s="817"/>
      <c r="BZ112" s="817"/>
      <c r="CA112" s="817">
        <v>24323615</v>
      </c>
      <c r="CB112" s="817"/>
      <c r="CC112" s="817"/>
      <c r="CD112" s="817"/>
      <c r="CE112" s="817"/>
      <c r="CF112" s="875">
        <v>111.6</v>
      </c>
      <c r="CG112" s="876"/>
      <c r="CH112" s="876"/>
      <c r="CI112" s="876"/>
      <c r="CJ112" s="876"/>
      <c r="CK112" s="927"/>
      <c r="CL112" s="821"/>
      <c r="CM112" s="815" t="s">
        <v>454</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v>3358</v>
      </c>
      <c r="DH112" s="817"/>
      <c r="DI112" s="817"/>
      <c r="DJ112" s="817"/>
      <c r="DK112" s="817"/>
      <c r="DL112" s="817" t="s">
        <v>455</v>
      </c>
      <c r="DM112" s="817"/>
      <c r="DN112" s="817"/>
      <c r="DO112" s="817"/>
      <c r="DP112" s="817"/>
      <c r="DQ112" s="817" t="s">
        <v>455</v>
      </c>
      <c r="DR112" s="817"/>
      <c r="DS112" s="817"/>
      <c r="DT112" s="817"/>
      <c r="DU112" s="817"/>
      <c r="DV112" s="794" t="s">
        <v>455</v>
      </c>
      <c r="DW112" s="794"/>
      <c r="DX112" s="794"/>
      <c r="DY112" s="794"/>
      <c r="DZ112" s="795"/>
    </row>
    <row r="113" spans="1:130" s="230" customFormat="1" ht="26.25" customHeight="1" x14ac:dyDescent="0.15">
      <c r="A113" s="914"/>
      <c r="B113" s="915"/>
      <c r="C113" s="752" t="s">
        <v>456</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1785672</v>
      </c>
      <c r="AB113" s="919"/>
      <c r="AC113" s="919"/>
      <c r="AD113" s="919"/>
      <c r="AE113" s="920"/>
      <c r="AF113" s="921">
        <v>1847787</v>
      </c>
      <c r="AG113" s="919"/>
      <c r="AH113" s="919"/>
      <c r="AI113" s="919"/>
      <c r="AJ113" s="920"/>
      <c r="AK113" s="921">
        <v>1890010</v>
      </c>
      <c r="AL113" s="919"/>
      <c r="AM113" s="919"/>
      <c r="AN113" s="919"/>
      <c r="AO113" s="920"/>
      <c r="AP113" s="922">
        <v>8.6999999999999993</v>
      </c>
      <c r="AQ113" s="923"/>
      <c r="AR113" s="923"/>
      <c r="AS113" s="923"/>
      <c r="AT113" s="924"/>
      <c r="AU113" s="932"/>
      <c r="AV113" s="933"/>
      <c r="AW113" s="933"/>
      <c r="AX113" s="933"/>
      <c r="AY113" s="933"/>
      <c r="AZ113" s="815" t="s">
        <v>457</v>
      </c>
      <c r="BA113" s="752"/>
      <c r="BB113" s="752"/>
      <c r="BC113" s="752"/>
      <c r="BD113" s="752"/>
      <c r="BE113" s="752"/>
      <c r="BF113" s="752"/>
      <c r="BG113" s="752"/>
      <c r="BH113" s="752"/>
      <c r="BI113" s="752"/>
      <c r="BJ113" s="752"/>
      <c r="BK113" s="752"/>
      <c r="BL113" s="752"/>
      <c r="BM113" s="752"/>
      <c r="BN113" s="752"/>
      <c r="BO113" s="752"/>
      <c r="BP113" s="753"/>
      <c r="BQ113" s="816" t="s">
        <v>455</v>
      </c>
      <c r="BR113" s="817"/>
      <c r="BS113" s="817"/>
      <c r="BT113" s="817"/>
      <c r="BU113" s="817"/>
      <c r="BV113" s="817" t="s">
        <v>455</v>
      </c>
      <c r="BW113" s="817"/>
      <c r="BX113" s="817"/>
      <c r="BY113" s="817"/>
      <c r="BZ113" s="817"/>
      <c r="CA113" s="817" t="s">
        <v>455</v>
      </c>
      <c r="CB113" s="817"/>
      <c r="CC113" s="817"/>
      <c r="CD113" s="817"/>
      <c r="CE113" s="817"/>
      <c r="CF113" s="875" t="s">
        <v>455</v>
      </c>
      <c r="CG113" s="876"/>
      <c r="CH113" s="876"/>
      <c r="CI113" s="876"/>
      <c r="CJ113" s="876"/>
      <c r="CK113" s="927"/>
      <c r="CL113" s="821"/>
      <c r="CM113" s="815" t="s">
        <v>458</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459</v>
      </c>
      <c r="DH113" s="780"/>
      <c r="DI113" s="780"/>
      <c r="DJ113" s="780"/>
      <c r="DK113" s="781"/>
      <c r="DL113" s="782" t="s">
        <v>459</v>
      </c>
      <c r="DM113" s="780"/>
      <c r="DN113" s="780"/>
      <c r="DO113" s="780"/>
      <c r="DP113" s="781"/>
      <c r="DQ113" s="782" t="s">
        <v>455</v>
      </c>
      <c r="DR113" s="780"/>
      <c r="DS113" s="780"/>
      <c r="DT113" s="780"/>
      <c r="DU113" s="781"/>
      <c r="DV113" s="824" t="s">
        <v>455</v>
      </c>
      <c r="DW113" s="825"/>
      <c r="DX113" s="825"/>
      <c r="DY113" s="825"/>
      <c r="DZ113" s="826"/>
    </row>
    <row r="114" spans="1:130" s="230" customFormat="1" ht="26.25" customHeight="1" x14ac:dyDescent="0.15">
      <c r="A114" s="914"/>
      <c r="B114" s="915"/>
      <c r="C114" s="752" t="s">
        <v>460</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t="s">
        <v>455</v>
      </c>
      <c r="AB114" s="780"/>
      <c r="AC114" s="780"/>
      <c r="AD114" s="780"/>
      <c r="AE114" s="781"/>
      <c r="AF114" s="782" t="s">
        <v>455</v>
      </c>
      <c r="AG114" s="780"/>
      <c r="AH114" s="780"/>
      <c r="AI114" s="780"/>
      <c r="AJ114" s="781"/>
      <c r="AK114" s="782" t="s">
        <v>455</v>
      </c>
      <c r="AL114" s="780"/>
      <c r="AM114" s="780"/>
      <c r="AN114" s="780"/>
      <c r="AO114" s="781"/>
      <c r="AP114" s="824" t="s">
        <v>455</v>
      </c>
      <c r="AQ114" s="825"/>
      <c r="AR114" s="825"/>
      <c r="AS114" s="825"/>
      <c r="AT114" s="826"/>
      <c r="AU114" s="932"/>
      <c r="AV114" s="933"/>
      <c r="AW114" s="933"/>
      <c r="AX114" s="933"/>
      <c r="AY114" s="933"/>
      <c r="AZ114" s="815" t="s">
        <v>461</v>
      </c>
      <c r="BA114" s="752"/>
      <c r="BB114" s="752"/>
      <c r="BC114" s="752"/>
      <c r="BD114" s="752"/>
      <c r="BE114" s="752"/>
      <c r="BF114" s="752"/>
      <c r="BG114" s="752"/>
      <c r="BH114" s="752"/>
      <c r="BI114" s="752"/>
      <c r="BJ114" s="752"/>
      <c r="BK114" s="752"/>
      <c r="BL114" s="752"/>
      <c r="BM114" s="752"/>
      <c r="BN114" s="752"/>
      <c r="BO114" s="752"/>
      <c r="BP114" s="753"/>
      <c r="BQ114" s="816">
        <v>5357639</v>
      </c>
      <c r="BR114" s="817"/>
      <c r="BS114" s="817"/>
      <c r="BT114" s="817"/>
      <c r="BU114" s="817"/>
      <c r="BV114" s="817">
        <v>5492629</v>
      </c>
      <c r="BW114" s="817"/>
      <c r="BX114" s="817"/>
      <c r="BY114" s="817"/>
      <c r="BZ114" s="817"/>
      <c r="CA114" s="817">
        <v>5095567</v>
      </c>
      <c r="CB114" s="817"/>
      <c r="CC114" s="817"/>
      <c r="CD114" s="817"/>
      <c r="CE114" s="817"/>
      <c r="CF114" s="875">
        <v>23.4</v>
      </c>
      <c r="CG114" s="876"/>
      <c r="CH114" s="876"/>
      <c r="CI114" s="876"/>
      <c r="CJ114" s="876"/>
      <c r="CK114" s="927"/>
      <c r="CL114" s="821"/>
      <c r="CM114" s="815" t="s">
        <v>462</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421</v>
      </c>
      <c r="DH114" s="780"/>
      <c r="DI114" s="780"/>
      <c r="DJ114" s="780"/>
      <c r="DK114" s="781"/>
      <c r="DL114" s="782" t="s">
        <v>421</v>
      </c>
      <c r="DM114" s="780"/>
      <c r="DN114" s="780"/>
      <c r="DO114" s="780"/>
      <c r="DP114" s="781"/>
      <c r="DQ114" s="782" t="s">
        <v>455</v>
      </c>
      <c r="DR114" s="780"/>
      <c r="DS114" s="780"/>
      <c r="DT114" s="780"/>
      <c r="DU114" s="781"/>
      <c r="DV114" s="824" t="s">
        <v>455</v>
      </c>
      <c r="DW114" s="825"/>
      <c r="DX114" s="825"/>
      <c r="DY114" s="825"/>
      <c r="DZ114" s="826"/>
    </row>
    <row r="115" spans="1:130" s="230" customFormat="1" ht="26.25" customHeight="1" x14ac:dyDescent="0.15">
      <c r="A115" s="914"/>
      <c r="B115" s="915"/>
      <c r="C115" s="752" t="s">
        <v>463</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v>24874</v>
      </c>
      <c r="AB115" s="919"/>
      <c r="AC115" s="919"/>
      <c r="AD115" s="919"/>
      <c r="AE115" s="920"/>
      <c r="AF115" s="921">
        <v>19797</v>
      </c>
      <c r="AG115" s="919"/>
      <c r="AH115" s="919"/>
      <c r="AI115" s="919"/>
      <c r="AJ115" s="920"/>
      <c r="AK115" s="921">
        <v>5551</v>
      </c>
      <c r="AL115" s="919"/>
      <c r="AM115" s="919"/>
      <c r="AN115" s="919"/>
      <c r="AO115" s="920"/>
      <c r="AP115" s="922">
        <v>0</v>
      </c>
      <c r="AQ115" s="923"/>
      <c r="AR115" s="923"/>
      <c r="AS115" s="923"/>
      <c r="AT115" s="924"/>
      <c r="AU115" s="932"/>
      <c r="AV115" s="933"/>
      <c r="AW115" s="933"/>
      <c r="AX115" s="933"/>
      <c r="AY115" s="933"/>
      <c r="AZ115" s="815" t="s">
        <v>464</v>
      </c>
      <c r="BA115" s="752"/>
      <c r="BB115" s="752"/>
      <c r="BC115" s="752"/>
      <c r="BD115" s="752"/>
      <c r="BE115" s="752"/>
      <c r="BF115" s="752"/>
      <c r="BG115" s="752"/>
      <c r="BH115" s="752"/>
      <c r="BI115" s="752"/>
      <c r="BJ115" s="752"/>
      <c r="BK115" s="752"/>
      <c r="BL115" s="752"/>
      <c r="BM115" s="752"/>
      <c r="BN115" s="752"/>
      <c r="BO115" s="752"/>
      <c r="BP115" s="753"/>
      <c r="BQ115" s="816">
        <v>8166</v>
      </c>
      <c r="BR115" s="817"/>
      <c r="BS115" s="817"/>
      <c r="BT115" s="817"/>
      <c r="BU115" s="817"/>
      <c r="BV115" s="817" t="s">
        <v>455</v>
      </c>
      <c r="BW115" s="817"/>
      <c r="BX115" s="817"/>
      <c r="BY115" s="817"/>
      <c r="BZ115" s="817"/>
      <c r="CA115" s="817" t="s">
        <v>455</v>
      </c>
      <c r="CB115" s="817"/>
      <c r="CC115" s="817"/>
      <c r="CD115" s="817"/>
      <c r="CE115" s="817"/>
      <c r="CF115" s="875" t="s">
        <v>455</v>
      </c>
      <c r="CG115" s="876"/>
      <c r="CH115" s="876"/>
      <c r="CI115" s="876"/>
      <c r="CJ115" s="876"/>
      <c r="CK115" s="927"/>
      <c r="CL115" s="821"/>
      <c r="CM115" s="815" t="s">
        <v>465</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455</v>
      </c>
      <c r="DH115" s="780"/>
      <c r="DI115" s="780"/>
      <c r="DJ115" s="780"/>
      <c r="DK115" s="781"/>
      <c r="DL115" s="782" t="s">
        <v>455</v>
      </c>
      <c r="DM115" s="780"/>
      <c r="DN115" s="780"/>
      <c r="DO115" s="780"/>
      <c r="DP115" s="781"/>
      <c r="DQ115" s="782" t="s">
        <v>455</v>
      </c>
      <c r="DR115" s="780"/>
      <c r="DS115" s="780"/>
      <c r="DT115" s="780"/>
      <c r="DU115" s="781"/>
      <c r="DV115" s="824" t="s">
        <v>455</v>
      </c>
      <c r="DW115" s="825"/>
      <c r="DX115" s="825"/>
      <c r="DY115" s="825"/>
      <c r="DZ115" s="826"/>
    </row>
    <row r="116" spans="1:130" s="230" customFormat="1" ht="26.25" customHeight="1" x14ac:dyDescent="0.15">
      <c r="A116" s="916"/>
      <c r="B116" s="917"/>
      <c r="C116" s="839" t="s">
        <v>466</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t="s">
        <v>455</v>
      </c>
      <c r="AB116" s="780"/>
      <c r="AC116" s="780"/>
      <c r="AD116" s="780"/>
      <c r="AE116" s="781"/>
      <c r="AF116" s="782" t="s">
        <v>459</v>
      </c>
      <c r="AG116" s="780"/>
      <c r="AH116" s="780"/>
      <c r="AI116" s="780"/>
      <c r="AJ116" s="781"/>
      <c r="AK116" s="782" t="s">
        <v>455</v>
      </c>
      <c r="AL116" s="780"/>
      <c r="AM116" s="780"/>
      <c r="AN116" s="780"/>
      <c r="AO116" s="781"/>
      <c r="AP116" s="824" t="s">
        <v>421</v>
      </c>
      <c r="AQ116" s="825"/>
      <c r="AR116" s="825"/>
      <c r="AS116" s="825"/>
      <c r="AT116" s="826"/>
      <c r="AU116" s="932"/>
      <c r="AV116" s="933"/>
      <c r="AW116" s="933"/>
      <c r="AX116" s="933"/>
      <c r="AY116" s="933"/>
      <c r="AZ116" s="909" t="s">
        <v>467</v>
      </c>
      <c r="BA116" s="910"/>
      <c r="BB116" s="910"/>
      <c r="BC116" s="910"/>
      <c r="BD116" s="910"/>
      <c r="BE116" s="910"/>
      <c r="BF116" s="910"/>
      <c r="BG116" s="910"/>
      <c r="BH116" s="910"/>
      <c r="BI116" s="910"/>
      <c r="BJ116" s="910"/>
      <c r="BK116" s="910"/>
      <c r="BL116" s="910"/>
      <c r="BM116" s="910"/>
      <c r="BN116" s="910"/>
      <c r="BO116" s="910"/>
      <c r="BP116" s="911"/>
      <c r="BQ116" s="816" t="s">
        <v>455</v>
      </c>
      <c r="BR116" s="817"/>
      <c r="BS116" s="817"/>
      <c r="BT116" s="817"/>
      <c r="BU116" s="817"/>
      <c r="BV116" s="817" t="s">
        <v>421</v>
      </c>
      <c r="BW116" s="817"/>
      <c r="BX116" s="817"/>
      <c r="BY116" s="817"/>
      <c r="BZ116" s="817"/>
      <c r="CA116" s="817" t="s">
        <v>455</v>
      </c>
      <c r="CB116" s="817"/>
      <c r="CC116" s="817"/>
      <c r="CD116" s="817"/>
      <c r="CE116" s="817"/>
      <c r="CF116" s="875" t="s">
        <v>455</v>
      </c>
      <c r="CG116" s="876"/>
      <c r="CH116" s="876"/>
      <c r="CI116" s="876"/>
      <c r="CJ116" s="876"/>
      <c r="CK116" s="927"/>
      <c r="CL116" s="821"/>
      <c r="CM116" s="815" t="s">
        <v>468</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455</v>
      </c>
      <c r="DH116" s="780"/>
      <c r="DI116" s="780"/>
      <c r="DJ116" s="780"/>
      <c r="DK116" s="781"/>
      <c r="DL116" s="782" t="s">
        <v>455</v>
      </c>
      <c r="DM116" s="780"/>
      <c r="DN116" s="780"/>
      <c r="DO116" s="780"/>
      <c r="DP116" s="781"/>
      <c r="DQ116" s="782" t="s">
        <v>455</v>
      </c>
      <c r="DR116" s="780"/>
      <c r="DS116" s="780"/>
      <c r="DT116" s="780"/>
      <c r="DU116" s="781"/>
      <c r="DV116" s="824" t="s">
        <v>455</v>
      </c>
      <c r="DW116" s="825"/>
      <c r="DX116" s="825"/>
      <c r="DY116" s="825"/>
      <c r="DZ116" s="826"/>
    </row>
    <row r="117" spans="1:130" s="230" customFormat="1" ht="26.25" customHeight="1" x14ac:dyDescent="0.15">
      <c r="A117" s="895" t="s">
        <v>190</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469</v>
      </c>
      <c r="Z117" s="897"/>
      <c r="AA117" s="902">
        <v>6254043</v>
      </c>
      <c r="AB117" s="903"/>
      <c r="AC117" s="903"/>
      <c r="AD117" s="903"/>
      <c r="AE117" s="904"/>
      <c r="AF117" s="905">
        <v>6432509</v>
      </c>
      <c r="AG117" s="903"/>
      <c r="AH117" s="903"/>
      <c r="AI117" s="903"/>
      <c r="AJ117" s="904"/>
      <c r="AK117" s="905">
        <v>7162495</v>
      </c>
      <c r="AL117" s="903"/>
      <c r="AM117" s="903"/>
      <c r="AN117" s="903"/>
      <c r="AO117" s="904"/>
      <c r="AP117" s="906"/>
      <c r="AQ117" s="907"/>
      <c r="AR117" s="907"/>
      <c r="AS117" s="907"/>
      <c r="AT117" s="908"/>
      <c r="AU117" s="932"/>
      <c r="AV117" s="933"/>
      <c r="AW117" s="933"/>
      <c r="AX117" s="933"/>
      <c r="AY117" s="933"/>
      <c r="AZ117" s="863" t="s">
        <v>470</v>
      </c>
      <c r="BA117" s="864"/>
      <c r="BB117" s="864"/>
      <c r="BC117" s="864"/>
      <c r="BD117" s="864"/>
      <c r="BE117" s="864"/>
      <c r="BF117" s="864"/>
      <c r="BG117" s="864"/>
      <c r="BH117" s="864"/>
      <c r="BI117" s="864"/>
      <c r="BJ117" s="864"/>
      <c r="BK117" s="864"/>
      <c r="BL117" s="864"/>
      <c r="BM117" s="864"/>
      <c r="BN117" s="864"/>
      <c r="BO117" s="864"/>
      <c r="BP117" s="865"/>
      <c r="BQ117" s="816" t="s">
        <v>471</v>
      </c>
      <c r="BR117" s="817"/>
      <c r="BS117" s="817"/>
      <c r="BT117" s="817"/>
      <c r="BU117" s="817"/>
      <c r="BV117" s="817" t="s">
        <v>472</v>
      </c>
      <c r="BW117" s="817"/>
      <c r="BX117" s="817"/>
      <c r="BY117" s="817"/>
      <c r="BZ117" s="817"/>
      <c r="CA117" s="817" t="s">
        <v>187</v>
      </c>
      <c r="CB117" s="817"/>
      <c r="CC117" s="817"/>
      <c r="CD117" s="817"/>
      <c r="CE117" s="817"/>
      <c r="CF117" s="875" t="s">
        <v>471</v>
      </c>
      <c r="CG117" s="876"/>
      <c r="CH117" s="876"/>
      <c r="CI117" s="876"/>
      <c r="CJ117" s="876"/>
      <c r="CK117" s="927"/>
      <c r="CL117" s="821"/>
      <c r="CM117" s="815" t="s">
        <v>473</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471</v>
      </c>
      <c r="DH117" s="780"/>
      <c r="DI117" s="780"/>
      <c r="DJ117" s="780"/>
      <c r="DK117" s="781"/>
      <c r="DL117" s="782" t="s">
        <v>187</v>
      </c>
      <c r="DM117" s="780"/>
      <c r="DN117" s="780"/>
      <c r="DO117" s="780"/>
      <c r="DP117" s="781"/>
      <c r="DQ117" s="782" t="s">
        <v>187</v>
      </c>
      <c r="DR117" s="780"/>
      <c r="DS117" s="780"/>
      <c r="DT117" s="780"/>
      <c r="DU117" s="781"/>
      <c r="DV117" s="824" t="s">
        <v>187</v>
      </c>
      <c r="DW117" s="825"/>
      <c r="DX117" s="825"/>
      <c r="DY117" s="825"/>
      <c r="DZ117" s="826"/>
    </row>
    <row r="118" spans="1:130" s="230" customFormat="1" ht="26.25" customHeight="1" x14ac:dyDescent="0.15">
      <c r="A118" s="895" t="s">
        <v>442</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439</v>
      </c>
      <c r="AB118" s="896"/>
      <c r="AC118" s="896"/>
      <c r="AD118" s="896"/>
      <c r="AE118" s="897"/>
      <c r="AF118" s="898" t="s">
        <v>440</v>
      </c>
      <c r="AG118" s="896"/>
      <c r="AH118" s="896"/>
      <c r="AI118" s="896"/>
      <c r="AJ118" s="897"/>
      <c r="AK118" s="898" t="s">
        <v>310</v>
      </c>
      <c r="AL118" s="896"/>
      <c r="AM118" s="896"/>
      <c r="AN118" s="896"/>
      <c r="AO118" s="897"/>
      <c r="AP118" s="899" t="s">
        <v>441</v>
      </c>
      <c r="AQ118" s="900"/>
      <c r="AR118" s="900"/>
      <c r="AS118" s="900"/>
      <c r="AT118" s="901"/>
      <c r="AU118" s="932"/>
      <c r="AV118" s="933"/>
      <c r="AW118" s="933"/>
      <c r="AX118" s="933"/>
      <c r="AY118" s="933"/>
      <c r="AZ118" s="838" t="s">
        <v>474</v>
      </c>
      <c r="BA118" s="839"/>
      <c r="BB118" s="839"/>
      <c r="BC118" s="839"/>
      <c r="BD118" s="839"/>
      <c r="BE118" s="839"/>
      <c r="BF118" s="839"/>
      <c r="BG118" s="839"/>
      <c r="BH118" s="839"/>
      <c r="BI118" s="839"/>
      <c r="BJ118" s="839"/>
      <c r="BK118" s="839"/>
      <c r="BL118" s="839"/>
      <c r="BM118" s="839"/>
      <c r="BN118" s="839"/>
      <c r="BO118" s="839"/>
      <c r="BP118" s="840"/>
      <c r="BQ118" s="879" t="s">
        <v>471</v>
      </c>
      <c r="BR118" s="845"/>
      <c r="BS118" s="845"/>
      <c r="BT118" s="845"/>
      <c r="BU118" s="845"/>
      <c r="BV118" s="845" t="s">
        <v>471</v>
      </c>
      <c r="BW118" s="845"/>
      <c r="BX118" s="845"/>
      <c r="BY118" s="845"/>
      <c r="BZ118" s="845"/>
      <c r="CA118" s="845" t="s">
        <v>472</v>
      </c>
      <c r="CB118" s="845"/>
      <c r="CC118" s="845"/>
      <c r="CD118" s="845"/>
      <c r="CE118" s="845"/>
      <c r="CF118" s="875" t="s">
        <v>472</v>
      </c>
      <c r="CG118" s="876"/>
      <c r="CH118" s="876"/>
      <c r="CI118" s="876"/>
      <c r="CJ118" s="876"/>
      <c r="CK118" s="927"/>
      <c r="CL118" s="821"/>
      <c r="CM118" s="815" t="s">
        <v>475</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472</v>
      </c>
      <c r="DH118" s="780"/>
      <c r="DI118" s="780"/>
      <c r="DJ118" s="780"/>
      <c r="DK118" s="781"/>
      <c r="DL118" s="782" t="s">
        <v>472</v>
      </c>
      <c r="DM118" s="780"/>
      <c r="DN118" s="780"/>
      <c r="DO118" s="780"/>
      <c r="DP118" s="781"/>
      <c r="DQ118" s="782" t="s">
        <v>187</v>
      </c>
      <c r="DR118" s="780"/>
      <c r="DS118" s="780"/>
      <c r="DT118" s="780"/>
      <c r="DU118" s="781"/>
      <c r="DV118" s="824" t="s">
        <v>476</v>
      </c>
      <c r="DW118" s="825"/>
      <c r="DX118" s="825"/>
      <c r="DY118" s="825"/>
      <c r="DZ118" s="826"/>
    </row>
    <row r="119" spans="1:130" s="230" customFormat="1" ht="26.25" customHeight="1" x14ac:dyDescent="0.15">
      <c r="A119" s="818" t="s">
        <v>445</v>
      </c>
      <c r="B119" s="819"/>
      <c r="C119" s="860" t="s">
        <v>446</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472</v>
      </c>
      <c r="AB119" s="889"/>
      <c r="AC119" s="889"/>
      <c r="AD119" s="889"/>
      <c r="AE119" s="890"/>
      <c r="AF119" s="891" t="s">
        <v>187</v>
      </c>
      <c r="AG119" s="889"/>
      <c r="AH119" s="889"/>
      <c r="AI119" s="889"/>
      <c r="AJ119" s="890"/>
      <c r="AK119" s="891" t="s">
        <v>471</v>
      </c>
      <c r="AL119" s="889"/>
      <c r="AM119" s="889"/>
      <c r="AN119" s="889"/>
      <c r="AO119" s="890"/>
      <c r="AP119" s="892" t="s">
        <v>471</v>
      </c>
      <c r="AQ119" s="893"/>
      <c r="AR119" s="893"/>
      <c r="AS119" s="893"/>
      <c r="AT119" s="894"/>
      <c r="AU119" s="934"/>
      <c r="AV119" s="935"/>
      <c r="AW119" s="935"/>
      <c r="AX119" s="935"/>
      <c r="AY119" s="935"/>
      <c r="AZ119" s="251" t="s">
        <v>190</v>
      </c>
      <c r="BA119" s="251"/>
      <c r="BB119" s="251"/>
      <c r="BC119" s="251"/>
      <c r="BD119" s="251"/>
      <c r="BE119" s="251"/>
      <c r="BF119" s="251"/>
      <c r="BG119" s="251"/>
      <c r="BH119" s="251"/>
      <c r="BI119" s="251"/>
      <c r="BJ119" s="251"/>
      <c r="BK119" s="251"/>
      <c r="BL119" s="251"/>
      <c r="BM119" s="251"/>
      <c r="BN119" s="251"/>
      <c r="BO119" s="877" t="s">
        <v>477</v>
      </c>
      <c r="BP119" s="878"/>
      <c r="BQ119" s="879">
        <v>87405335</v>
      </c>
      <c r="BR119" s="845"/>
      <c r="BS119" s="845"/>
      <c r="BT119" s="845"/>
      <c r="BU119" s="845"/>
      <c r="BV119" s="845">
        <v>83219337</v>
      </c>
      <c r="BW119" s="845"/>
      <c r="BX119" s="845"/>
      <c r="BY119" s="845"/>
      <c r="BZ119" s="845"/>
      <c r="CA119" s="845">
        <v>77696637</v>
      </c>
      <c r="CB119" s="845"/>
      <c r="CC119" s="845"/>
      <c r="CD119" s="845"/>
      <c r="CE119" s="845"/>
      <c r="CF119" s="748"/>
      <c r="CG119" s="749"/>
      <c r="CH119" s="749"/>
      <c r="CI119" s="749"/>
      <c r="CJ119" s="834"/>
      <c r="CK119" s="928"/>
      <c r="CL119" s="823"/>
      <c r="CM119" s="838" t="s">
        <v>478</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187</v>
      </c>
      <c r="DH119" s="764"/>
      <c r="DI119" s="764"/>
      <c r="DJ119" s="764"/>
      <c r="DK119" s="765"/>
      <c r="DL119" s="766" t="s">
        <v>479</v>
      </c>
      <c r="DM119" s="764"/>
      <c r="DN119" s="764"/>
      <c r="DO119" s="764"/>
      <c r="DP119" s="765"/>
      <c r="DQ119" s="766" t="s">
        <v>187</v>
      </c>
      <c r="DR119" s="764"/>
      <c r="DS119" s="764"/>
      <c r="DT119" s="764"/>
      <c r="DU119" s="765"/>
      <c r="DV119" s="848" t="s">
        <v>471</v>
      </c>
      <c r="DW119" s="849"/>
      <c r="DX119" s="849"/>
      <c r="DY119" s="849"/>
      <c r="DZ119" s="850"/>
    </row>
    <row r="120" spans="1:130" s="230" customFormat="1" ht="26.25" customHeight="1" x14ac:dyDescent="0.15">
      <c r="A120" s="820"/>
      <c r="B120" s="821"/>
      <c r="C120" s="815" t="s">
        <v>450</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479</v>
      </c>
      <c r="AB120" s="780"/>
      <c r="AC120" s="780"/>
      <c r="AD120" s="780"/>
      <c r="AE120" s="781"/>
      <c r="AF120" s="782" t="s">
        <v>471</v>
      </c>
      <c r="AG120" s="780"/>
      <c r="AH120" s="780"/>
      <c r="AI120" s="780"/>
      <c r="AJ120" s="781"/>
      <c r="AK120" s="782" t="s">
        <v>471</v>
      </c>
      <c r="AL120" s="780"/>
      <c r="AM120" s="780"/>
      <c r="AN120" s="780"/>
      <c r="AO120" s="781"/>
      <c r="AP120" s="824" t="s">
        <v>187</v>
      </c>
      <c r="AQ120" s="825"/>
      <c r="AR120" s="825"/>
      <c r="AS120" s="825"/>
      <c r="AT120" s="826"/>
      <c r="AU120" s="880" t="s">
        <v>480</v>
      </c>
      <c r="AV120" s="881"/>
      <c r="AW120" s="881"/>
      <c r="AX120" s="881"/>
      <c r="AY120" s="882"/>
      <c r="AZ120" s="860" t="s">
        <v>481</v>
      </c>
      <c r="BA120" s="808"/>
      <c r="BB120" s="808"/>
      <c r="BC120" s="808"/>
      <c r="BD120" s="808"/>
      <c r="BE120" s="808"/>
      <c r="BF120" s="808"/>
      <c r="BG120" s="808"/>
      <c r="BH120" s="808"/>
      <c r="BI120" s="808"/>
      <c r="BJ120" s="808"/>
      <c r="BK120" s="808"/>
      <c r="BL120" s="808"/>
      <c r="BM120" s="808"/>
      <c r="BN120" s="808"/>
      <c r="BO120" s="808"/>
      <c r="BP120" s="809"/>
      <c r="BQ120" s="861">
        <v>13885806</v>
      </c>
      <c r="BR120" s="842"/>
      <c r="BS120" s="842"/>
      <c r="BT120" s="842"/>
      <c r="BU120" s="842"/>
      <c r="BV120" s="842">
        <v>14287658</v>
      </c>
      <c r="BW120" s="842"/>
      <c r="BX120" s="842"/>
      <c r="BY120" s="842"/>
      <c r="BZ120" s="842"/>
      <c r="CA120" s="842">
        <v>12361711</v>
      </c>
      <c r="CB120" s="842"/>
      <c r="CC120" s="842"/>
      <c r="CD120" s="842"/>
      <c r="CE120" s="842"/>
      <c r="CF120" s="866">
        <v>56.7</v>
      </c>
      <c r="CG120" s="867"/>
      <c r="CH120" s="867"/>
      <c r="CI120" s="867"/>
      <c r="CJ120" s="867"/>
      <c r="CK120" s="868" t="s">
        <v>482</v>
      </c>
      <c r="CL120" s="852"/>
      <c r="CM120" s="852"/>
      <c r="CN120" s="852"/>
      <c r="CO120" s="853"/>
      <c r="CP120" s="872" t="s">
        <v>483</v>
      </c>
      <c r="CQ120" s="873"/>
      <c r="CR120" s="873"/>
      <c r="CS120" s="873"/>
      <c r="CT120" s="873"/>
      <c r="CU120" s="873"/>
      <c r="CV120" s="873"/>
      <c r="CW120" s="873"/>
      <c r="CX120" s="873"/>
      <c r="CY120" s="873"/>
      <c r="CZ120" s="873"/>
      <c r="DA120" s="873"/>
      <c r="DB120" s="873"/>
      <c r="DC120" s="873"/>
      <c r="DD120" s="873"/>
      <c r="DE120" s="873"/>
      <c r="DF120" s="874"/>
      <c r="DG120" s="861">
        <v>24465661</v>
      </c>
      <c r="DH120" s="842"/>
      <c r="DI120" s="842"/>
      <c r="DJ120" s="842"/>
      <c r="DK120" s="842"/>
      <c r="DL120" s="842">
        <v>22309680</v>
      </c>
      <c r="DM120" s="842"/>
      <c r="DN120" s="842"/>
      <c r="DO120" s="842"/>
      <c r="DP120" s="842"/>
      <c r="DQ120" s="842">
        <v>20129568</v>
      </c>
      <c r="DR120" s="842"/>
      <c r="DS120" s="842"/>
      <c r="DT120" s="842"/>
      <c r="DU120" s="842"/>
      <c r="DV120" s="843">
        <v>92.4</v>
      </c>
      <c r="DW120" s="843"/>
      <c r="DX120" s="843"/>
      <c r="DY120" s="843"/>
      <c r="DZ120" s="844"/>
    </row>
    <row r="121" spans="1:130" s="230" customFormat="1" ht="26.25" customHeight="1" x14ac:dyDescent="0.15">
      <c r="A121" s="820"/>
      <c r="B121" s="821"/>
      <c r="C121" s="863" t="s">
        <v>484</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v>17312</v>
      </c>
      <c r="AB121" s="780"/>
      <c r="AC121" s="780"/>
      <c r="AD121" s="780"/>
      <c r="AE121" s="781"/>
      <c r="AF121" s="782">
        <v>3358</v>
      </c>
      <c r="AG121" s="780"/>
      <c r="AH121" s="780"/>
      <c r="AI121" s="780"/>
      <c r="AJ121" s="781"/>
      <c r="AK121" s="782" t="s">
        <v>187</v>
      </c>
      <c r="AL121" s="780"/>
      <c r="AM121" s="780"/>
      <c r="AN121" s="780"/>
      <c r="AO121" s="781"/>
      <c r="AP121" s="824" t="s">
        <v>471</v>
      </c>
      <c r="AQ121" s="825"/>
      <c r="AR121" s="825"/>
      <c r="AS121" s="825"/>
      <c r="AT121" s="826"/>
      <c r="AU121" s="883"/>
      <c r="AV121" s="884"/>
      <c r="AW121" s="884"/>
      <c r="AX121" s="884"/>
      <c r="AY121" s="885"/>
      <c r="AZ121" s="815" t="s">
        <v>485</v>
      </c>
      <c r="BA121" s="752"/>
      <c r="BB121" s="752"/>
      <c r="BC121" s="752"/>
      <c r="BD121" s="752"/>
      <c r="BE121" s="752"/>
      <c r="BF121" s="752"/>
      <c r="BG121" s="752"/>
      <c r="BH121" s="752"/>
      <c r="BI121" s="752"/>
      <c r="BJ121" s="752"/>
      <c r="BK121" s="752"/>
      <c r="BL121" s="752"/>
      <c r="BM121" s="752"/>
      <c r="BN121" s="752"/>
      <c r="BO121" s="752"/>
      <c r="BP121" s="753"/>
      <c r="BQ121" s="816">
        <v>762949</v>
      </c>
      <c r="BR121" s="817"/>
      <c r="BS121" s="817"/>
      <c r="BT121" s="817"/>
      <c r="BU121" s="817"/>
      <c r="BV121" s="817">
        <v>748047</v>
      </c>
      <c r="BW121" s="817"/>
      <c r="BX121" s="817"/>
      <c r="BY121" s="817"/>
      <c r="BZ121" s="817"/>
      <c r="CA121" s="817">
        <v>785145</v>
      </c>
      <c r="CB121" s="817"/>
      <c r="CC121" s="817"/>
      <c r="CD121" s="817"/>
      <c r="CE121" s="817"/>
      <c r="CF121" s="875">
        <v>3.6</v>
      </c>
      <c r="CG121" s="876"/>
      <c r="CH121" s="876"/>
      <c r="CI121" s="876"/>
      <c r="CJ121" s="876"/>
      <c r="CK121" s="869"/>
      <c r="CL121" s="855"/>
      <c r="CM121" s="855"/>
      <c r="CN121" s="855"/>
      <c r="CO121" s="856"/>
      <c r="CP121" s="835" t="s">
        <v>486</v>
      </c>
      <c r="CQ121" s="836"/>
      <c r="CR121" s="836"/>
      <c r="CS121" s="836"/>
      <c r="CT121" s="836"/>
      <c r="CU121" s="836"/>
      <c r="CV121" s="836"/>
      <c r="CW121" s="836"/>
      <c r="CX121" s="836"/>
      <c r="CY121" s="836"/>
      <c r="CZ121" s="836"/>
      <c r="DA121" s="836"/>
      <c r="DB121" s="836"/>
      <c r="DC121" s="836"/>
      <c r="DD121" s="836"/>
      <c r="DE121" s="836"/>
      <c r="DF121" s="837"/>
      <c r="DG121" s="816">
        <v>4799128</v>
      </c>
      <c r="DH121" s="817"/>
      <c r="DI121" s="817"/>
      <c r="DJ121" s="817"/>
      <c r="DK121" s="817"/>
      <c r="DL121" s="817">
        <v>4260213</v>
      </c>
      <c r="DM121" s="817"/>
      <c r="DN121" s="817"/>
      <c r="DO121" s="817"/>
      <c r="DP121" s="817"/>
      <c r="DQ121" s="817">
        <v>3783782</v>
      </c>
      <c r="DR121" s="817"/>
      <c r="DS121" s="817"/>
      <c r="DT121" s="817"/>
      <c r="DU121" s="817"/>
      <c r="DV121" s="794">
        <v>17.399999999999999</v>
      </c>
      <c r="DW121" s="794"/>
      <c r="DX121" s="794"/>
      <c r="DY121" s="794"/>
      <c r="DZ121" s="795"/>
    </row>
    <row r="122" spans="1:130" s="230" customFormat="1" ht="26.25" customHeight="1" x14ac:dyDescent="0.15">
      <c r="A122" s="820"/>
      <c r="B122" s="821"/>
      <c r="C122" s="815" t="s">
        <v>462</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471</v>
      </c>
      <c r="AB122" s="780"/>
      <c r="AC122" s="780"/>
      <c r="AD122" s="780"/>
      <c r="AE122" s="781"/>
      <c r="AF122" s="782" t="s">
        <v>187</v>
      </c>
      <c r="AG122" s="780"/>
      <c r="AH122" s="780"/>
      <c r="AI122" s="780"/>
      <c r="AJ122" s="781"/>
      <c r="AK122" s="782" t="s">
        <v>471</v>
      </c>
      <c r="AL122" s="780"/>
      <c r="AM122" s="780"/>
      <c r="AN122" s="780"/>
      <c r="AO122" s="781"/>
      <c r="AP122" s="824" t="s">
        <v>471</v>
      </c>
      <c r="AQ122" s="825"/>
      <c r="AR122" s="825"/>
      <c r="AS122" s="825"/>
      <c r="AT122" s="826"/>
      <c r="AU122" s="883"/>
      <c r="AV122" s="884"/>
      <c r="AW122" s="884"/>
      <c r="AX122" s="884"/>
      <c r="AY122" s="885"/>
      <c r="AZ122" s="838" t="s">
        <v>487</v>
      </c>
      <c r="BA122" s="839"/>
      <c r="BB122" s="839"/>
      <c r="BC122" s="839"/>
      <c r="BD122" s="839"/>
      <c r="BE122" s="839"/>
      <c r="BF122" s="839"/>
      <c r="BG122" s="839"/>
      <c r="BH122" s="839"/>
      <c r="BI122" s="839"/>
      <c r="BJ122" s="839"/>
      <c r="BK122" s="839"/>
      <c r="BL122" s="839"/>
      <c r="BM122" s="839"/>
      <c r="BN122" s="839"/>
      <c r="BO122" s="839"/>
      <c r="BP122" s="840"/>
      <c r="BQ122" s="879">
        <v>54403305</v>
      </c>
      <c r="BR122" s="845"/>
      <c r="BS122" s="845"/>
      <c r="BT122" s="845"/>
      <c r="BU122" s="845"/>
      <c r="BV122" s="845">
        <v>52524349</v>
      </c>
      <c r="BW122" s="845"/>
      <c r="BX122" s="845"/>
      <c r="BY122" s="845"/>
      <c r="BZ122" s="845"/>
      <c r="CA122" s="845">
        <v>50060930</v>
      </c>
      <c r="CB122" s="845"/>
      <c r="CC122" s="845"/>
      <c r="CD122" s="845"/>
      <c r="CE122" s="845"/>
      <c r="CF122" s="846">
        <v>229.8</v>
      </c>
      <c r="CG122" s="847"/>
      <c r="CH122" s="847"/>
      <c r="CI122" s="847"/>
      <c r="CJ122" s="847"/>
      <c r="CK122" s="869"/>
      <c r="CL122" s="855"/>
      <c r="CM122" s="855"/>
      <c r="CN122" s="855"/>
      <c r="CO122" s="856"/>
      <c r="CP122" s="835" t="s">
        <v>488</v>
      </c>
      <c r="CQ122" s="836"/>
      <c r="CR122" s="836"/>
      <c r="CS122" s="836"/>
      <c r="CT122" s="836"/>
      <c r="CU122" s="836"/>
      <c r="CV122" s="836"/>
      <c r="CW122" s="836"/>
      <c r="CX122" s="836"/>
      <c r="CY122" s="836"/>
      <c r="CZ122" s="836"/>
      <c r="DA122" s="836"/>
      <c r="DB122" s="836"/>
      <c r="DC122" s="836"/>
      <c r="DD122" s="836"/>
      <c r="DE122" s="836"/>
      <c r="DF122" s="837"/>
      <c r="DG122" s="816">
        <v>484587</v>
      </c>
      <c r="DH122" s="817"/>
      <c r="DI122" s="817"/>
      <c r="DJ122" s="817"/>
      <c r="DK122" s="817"/>
      <c r="DL122" s="817">
        <v>438173</v>
      </c>
      <c r="DM122" s="817"/>
      <c r="DN122" s="817"/>
      <c r="DO122" s="817"/>
      <c r="DP122" s="817"/>
      <c r="DQ122" s="817">
        <v>403366</v>
      </c>
      <c r="DR122" s="817"/>
      <c r="DS122" s="817"/>
      <c r="DT122" s="817"/>
      <c r="DU122" s="817"/>
      <c r="DV122" s="794">
        <v>1.9</v>
      </c>
      <c r="DW122" s="794"/>
      <c r="DX122" s="794"/>
      <c r="DY122" s="794"/>
      <c r="DZ122" s="795"/>
    </row>
    <row r="123" spans="1:130" s="230" customFormat="1" ht="26.25" customHeight="1" x14ac:dyDescent="0.15">
      <c r="A123" s="820"/>
      <c r="B123" s="821"/>
      <c r="C123" s="815" t="s">
        <v>468</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187</v>
      </c>
      <c r="AB123" s="780"/>
      <c r="AC123" s="780"/>
      <c r="AD123" s="780"/>
      <c r="AE123" s="781"/>
      <c r="AF123" s="782" t="s">
        <v>187</v>
      </c>
      <c r="AG123" s="780"/>
      <c r="AH123" s="780"/>
      <c r="AI123" s="780"/>
      <c r="AJ123" s="781"/>
      <c r="AK123" s="782" t="s">
        <v>187</v>
      </c>
      <c r="AL123" s="780"/>
      <c r="AM123" s="780"/>
      <c r="AN123" s="780"/>
      <c r="AO123" s="781"/>
      <c r="AP123" s="824" t="s">
        <v>471</v>
      </c>
      <c r="AQ123" s="825"/>
      <c r="AR123" s="825"/>
      <c r="AS123" s="825"/>
      <c r="AT123" s="826"/>
      <c r="AU123" s="886"/>
      <c r="AV123" s="887"/>
      <c r="AW123" s="887"/>
      <c r="AX123" s="887"/>
      <c r="AY123" s="887"/>
      <c r="AZ123" s="251" t="s">
        <v>190</v>
      </c>
      <c r="BA123" s="251"/>
      <c r="BB123" s="251"/>
      <c r="BC123" s="251"/>
      <c r="BD123" s="251"/>
      <c r="BE123" s="251"/>
      <c r="BF123" s="251"/>
      <c r="BG123" s="251"/>
      <c r="BH123" s="251"/>
      <c r="BI123" s="251"/>
      <c r="BJ123" s="251"/>
      <c r="BK123" s="251"/>
      <c r="BL123" s="251"/>
      <c r="BM123" s="251"/>
      <c r="BN123" s="251"/>
      <c r="BO123" s="877" t="s">
        <v>489</v>
      </c>
      <c r="BP123" s="878"/>
      <c r="BQ123" s="832">
        <v>69052060</v>
      </c>
      <c r="BR123" s="833"/>
      <c r="BS123" s="833"/>
      <c r="BT123" s="833"/>
      <c r="BU123" s="833"/>
      <c r="BV123" s="833">
        <v>67560054</v>
      </c>
      <c r="BW123" s="833"/>
      <c r="BX123" s="833"/>
      <c r="BY123" s="833"/>
      <c r="BZ123" s="833"/>
      <c r="CA123" s="833">
        <v>63207786</v>
      </c>
      <c r="CB123" s="833"/>
      <c r="CC123" s="833"/>
      <c r="CD123" s="833"/>
      <c r="CE123" s="833"/>
      <c r="CF123" s="748"/>
      <c r="CG123" s="749"/>
      <c r="CH123" s="749"/>
      <c r="CI123" s="749"/>
      <c r="CJ123" s="834"/>
      <c r="CK123" s="869"/>
      <c r="CL123" s="855"/>
      <c r="CM123" s="855"/>
      <c r="CN123" s="855"/>
      <c r="CO123" s="856"/>
      <c r="CP123" s="835" t="s">
        <v>490</v>
      </c>
      <c r="CQ123" s="836"/>
      <c r="CR123" s="836"/>
      <c r="CS123" s="836"/>
      <c r="CT123" s="836"/>
      <c r="CU123" s="836"/>
      <c r="CV123" s="836"/>
      <c r="CW123" s="836"/>
      <c r="CX123" s="836"/>
      <c r="CY123" s="836"/>
      <c r="CZ123" s="836"/>
      <c r="DA123" s="836"/>
      <c r="DB123" s="836"/>
      <c r="DC123" s="836"/>
      <c r="DD123" s="836"/>
      <c r="DE123" s="836"/>
      <c r="DF123" s="837"/>
      <c r="DG123" s="779">
        <v>8645</v>
      </c>
      <c r="DH123" s="780"/>
      <c r="DI123" s="780"/>
      <c r="DJ123" s="780"/>
      <c r="DK123" s="781"/>
      <c r="DL123" s="782">
        <v>7020</v>
      </c>
      <c r="DM123" s="780"/>
      <c r="DN123" s="780"/>
      <c r="DO123" s="780"/>
      <c r="DP123" s="781"/>
      <c r="DQ123" s="782">
        <v>6899</v>
      </c>
      <c r="DR123" s="780"/>
      <c r="DS123" s="780"/>
      <c r="DT123" s="780"/>
      <c r="DU123" s="781"/>
      <c r="DV123" s="824">
        <v>0</v>
      </c>
      <c r="DW123" s="825"/>
      <c r="DX123" s="825"/>
      <c r="DY123" s="825"/>
      <c r="DZ123" s="826"/>
    </row>
    <row r="124" spans="1:130" s="230" customFormat="1" ht="26.25" customHeight="1" thickBot="1" x14ac:dyDescent="0.2">
      <c r="A124" s="820"/>
      <c r="B124" s="821"/>
      <c r="C124" s="815" t="s">
        <v>473</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187</v>
      </c>
      <c r="AB124" s="780"/>
      <c r="AC124" s="780"/>
      <c r="AD124" s="780"/>
      <c r="AE124" s="781"/>
      <c r="AF124" s="782" t="s">
        <v>472</v>
      </c>
      <c r="AG124" s="780"/>
      <c r="AH124" s="780"/>
      <c r="AI124" s="780"/>
      <c r="AJ124" s="781"/>
      <c r="AK124" s="782" t="s">
        <v>471</v>
      </c>
      <c r="AL124" s="780"/>
      <c r="AM124" s="780"/>
      <c r="AN124" s="780"/>
      <c r="AO124" s="781"/>
      <c r="AP124" s="824" t="s">
        <v>187</v>
      </c>
      <c r="AQ124" s="825"/>
      <c r="AR124" s="825"/>
      <c r="AS124" s="825"/>
      <c r="AT124" s="826"/>
      <c r="AU124" s="827" t="s">
        <v>491</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v>83.1</v>
      </c>
      <c r="BR124" s="831"/>
      <c r="BS124" s="831"/>
      <c r="BT124" s="831"/>
      <c r="BU124" s="831"/>
      <c r="BV124" s="831">
        <v>69</v>
      </c>
      <c r="BW124" s="831"/>
      <c r="BX124" s="831"/>
      <c r="BY124" s="831"/>
      <c r="BZ124" s="831"/>
      <c r="CA124" s="831">
        <v>66.400000000000006</v>
      </c>
      <c r="CB124" s="831"/>
      <c r="CC124" s="831"/>
      <c r="CD124" s="831"/>
      <c r="CE124" s="831"/>
      <c r="CF124" s="726"/>
      <c r="CG124" s="727"/>
      <c r="CH124" s="727"/>
      <c r="CI124" s="727"/>
      <c r="CJ124" s="862"/>
      <c r="CK124" s="870"/>
      <c r="CL124" s="870"/>
      <c r="CM124" s="870"/>
      <c r="CN124" s="870"/>
      <c r="CO124" s="871"/>
      <c r="CP124" s="835" t="s">
        <v>492</v>
      </c>
      <c r="CQ124" s="836"/>
      <c r="CR124" s="836"/>
      <c r="CS124" s="836"/>
      <c r="CT124" s="836"/>
      <c r="CU124" s="836"/>
      <c r="CV124" s="836"/>
      <c r="CW124" s="836"/>
      <c r="CX124" s="836"/>
      <c r="CY124" s="836"/>
      <c r="CZ124" s="836"/>
      <c r="DA124" s="836"/>
      <c r="DB124" s="836"/>
      <c r="DC124" s="836"/>
      <c r="DD124" s="836"/>
      <c r="DE124" s="836"/>
      <c r="DF124" s="837"/>
      <c r="DG124" s="763" t="s">
        <v>471</v>
      </c>
      <c r="DH124" s="764"/>
      <c r="DI124" s="764"/>
      <c r="DJ124" s="764"/>
      <c r="DK124" s="765"/>
      <c r="DL124" s="766" t="s">
        <v>471</v>
      </c>
      <c r="DM124" s="764"/>
      <c r="DN124" s="764"/>
      <c r="DO124" s="764"/>
      <c r="DP124" s="765"/>
      <c r="DQ124" s="766" t="s">
        <v>187</v>
      </c>
      <c r="DR124" s="764"/>
      <c r="DS124" s="764"/>
      <c r="DT124" s="764"/>
      <c r="DU124" s="765"/>
      <c r="DV124" s="848" t="s">
        <v>471</v>
      </c>
      <c r="DW124" s="849"/>
      <c r="DX124" s="849"/>
      <c r="DY124" s="849"/>
      <c r="DZ124" s="850"/>
    </row>
    <row r="125" spans="1:130" s="230" customFormat="1" ht="26.25" customHeight="1" x14ac:dyDescent="0.15">
      <c r="A125" s="820"/>
      <c r="B125" s="821"/>
      <c r="C125" s="815" t="s">
        <v>475</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471</v>
      </c>
      <c r="AB125" s="780"/>
      <c r="AC125" s="780"/>
      <c r="AD125" s="780"/>
      <c r="AE125" s="781"/>
      <c r="AF125" s="782" t="s">
        <v>471</v>
      </c>
      <c r="AG125" s="780"/>
      <c r="AH125" s="780"/>
      <c r="AI125" s="780"/>
      <c r="AJ125" s="781"/>
      <c r="AK125" s="782" t="s">
        <v>187</v>
      </c>
      <c r="AL125" s="780"/>
      <c r="AM125" s="780"/>
      <c r="AN125" s="780"/>
      <c r="AO125" s="781"/>
      <c r="AP125" s="824" t="s">
        <v>471</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493</v>
      </c>
      <c r="CL125" s="852"/>
      <c r="CM125" s="852"/>
      <c r="CN125" s="852"/>
      <c r="CO125" s="853"/>
      <c r="CP125" s="860" t="s">
        <v>494</v>
      </c>
      <c r="CQ125" s="808"/>
      <c r="CR125" s="808"/>
      <c r="CS125" s="808"/>
      <c r="CT125" s="808"/>
      <c r="CU125" s="808"/>
      <c r="CV125" s="808"/>
      <c r="CW125" s="808"/>
      <c r="CX125" s="808"/>
      <c r="CY125" s="808"/>
      <c r="CZ125" s="808"/>
      <c r="DA125" s="808"/>
      <c r="DB125" s="808"/>
      <c r="DC125" s="808"/>
      <c r="DD125" s="808"/>
      <c r="DE125" s="808"/>
      <c r="DF125" s="809"/>
      <c r="DG125" s="861" t="s">
        <v>471</v>
      </c>
      <c r="DH125" s="842"/>
      <c r="DI125" s="842"/>
      <c r="DJ125" s="842"/>
      <c r="DK125" s="842"/>
      <c r="DL125" s="842" t="s">
        <v>471</v>
      </c>
      <c r="DM125" s="842"/>
      <c r="DN125" s="842"/>
      <c r="DO125" s="842"/>
      <c r="DP125" s="842"/>
      <c r="DQ125" s="842" t="s">
        <v>471</v>
      </c>
      <c r="DR125" s="842"/>
      <c r="DS125" s="842"/>
      <c r="DT125" s="842"/>
      <c r="DU125" s="842"/>
      <c r="DV125" s="843" t="s">
        <v>471</v>
      </c>
      <c r="DW125" s="843"/>
      <c r="DX125" s="843"/>
      <c r="DY125" s="843"/>
      <c r="DZ125" s="844"/>
    </row>
    <row r="126" spans="1:130" s="230" customFormat="1" ht="26.25" customHeight="1" thickBot="1" x14ac:dyDescent="0.2">
      <c r="A126" s="820"/>
      <c r="B126" s="821"/>
      <c r="C126" s="815" t="s">
        <v>478</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187</v>
      </c>
      <c r="AB126" s="780"/>
      <c r="AC126" s="780"/>
      <c r="AD126" s="780"/>
      <c r="AE126" s="781"/>
      <c r="AF126" s="782" t="s">
        <v>472</v>
      </c>
      <c r="AG126" s="780"/>
      <c r="AH126" s="780"/>
      <c r="AI126" s="780"/>
      <c r="AJ126" s="781"/>
      <c r="AK126" s="782" t="s">
        <v>472</v>
      </c>
      <c r="AL126" s="780"/>
      <c r="AM126" s="780"/>
      <c r="AN126" s="780"/>
      <c r="AO126" s="781"/>
      <c r="AP126" s="824" t="s">
        <v>471</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495</v>
      </c>
      <c r="CQ126" s="752"/>
      <c r="CR126" s="752"/>
      <c r="CS126" s="752"/>
      <c r="CT126" s="752"/>
      <c r="CU126" s="752"/>
      <c r="CV126" s="752"/>
      <c r="CW126" s="752"/>
      <c r="CX126" s="752"/>
      <c r="CY126" s="752"/>
      <c r="CZ126" s="752"/>
      <c r="DA126" s="752"/>
      <c r="DB126" s="752"/>
      <c r="DC126" s="752"/>
      <c r="DD126" s="752"/>
      <c r="DE126" s="752"/>
      <c r="DF126" s="753"/>
      <c r="DG126" s="816" t="s">
        <v>187</v>
      </c>
      <c r="DH126" s="817"/>
      <c r="DI126" s="817"/>
      <c r="DJ126" s="817"/>
      <c r="DK126" s="817"/>
      <c r="DL126" s="817" t="s">
        <v>471</v>
      </c>
      <c r="DM126" s="817"/>
      <c r="DN126" s="817"/>
      <c r="DO126" s="817"/>
      <c r="DP126" s="817"/>
      <c r="DQ126" s="817" t="s">
        <v>471</v>
      </c>
      <c r="DR126" s="817"/>
      <c r="DS126" s="817"/>
      <c r="DT126" s="817"/>
      <c r="DU126" s="817"/>
      <c r="DV126" s="794" t="s">
        <v>471</v>
      </c>
      <c r="DW126" s="794"/>
      <c r="DX126" s="794"/>
      <c r="DY126" s="794"/>
      <c r="DZ126" s="795"/>
    </row>
    <row r="127" spans="1:130" s="230" customFormat="1" ht="26.25" customHeight="1" x14ac:dyDescent="0.15">
      <c r="A127" s="822"/>
      <c r="B127" s="823"/>
      <c r="C127" s="838" t="s">
        <v>496</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v>7562</v>
      </c>
      <c r="AB127" s="780"/>
      <c r="AC127" s="780"/>
      <c r="AD127" s="780"/>
      <c r="AE127" s="781"/>
      <c r="AF127" s="782">
        <v>16439</v>
      </c>
      <c r="AG127" s="780"/>
      <c r="AH127" s="780"/>
      <c r="AI127" s="780"/>
      <c r="AJ127" s="781"/>
      <c r="AK127" s="782">
        <v>5551</v>
      </c>
      <c r="AL127" s="780"/>
      <c r="AM127" s="780"/>
      <c r="AN127" s="780"/>
      <c r="AO127" s="781"/>
      <c r="AP127" s="824">
        <v>0</v>
      </c>
      <c r="AQ127" s="825"/>
      <c r="AR127" s="825"/>
      <c r="AS127" s="825"/>
      <c r="AT127" s="826"/>
      <c r="AU127" s="232"/>
      <c r="AV127" s="232"/>
      <c r="AW127" s="232"/>
      <c r="AX127" s="841" t="s">
        <v>497</v>
      </c>
      <c r="AY127" s="812"/>
      <c r="AZ127" s="812"/>
      <c r="BA127" s="812"/>
      <c r="BB127" s="812"/>
      <c r="BC127" s="812"/>
      <c r="BD127" s="812"/>
      <c r="BE127" s="813"/>
      <c r="BF127" s="811" t="s">
        <v>498</v>
      </c>
      <c r="BG127" s="812"/>
      <c r="BH127" s="812"/>
      <c r="BI127" s="812"/>
      <c r="BJ127" s="812"/>
      <c r="BK127" s="812"/>
      <c r="BL127" s="813"/>
      <c r="BM127" s="811" t="s">
        <v>499</v>
      </c>
      <c r="BN127" s="812"/>
      <c r="BO127" s="812"/>
      <c r="BP127" s="812"/>
      <c r="BQ127" s="812"/>
      <c r="BR127" s="812"/>
      <c r="BS127" s="813"/>
      <c r="BT127" s="811" t="s">
        <v>500</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501</v>
      </c>
      <c r="CQ127" s="752"/>
      <c r="CR127" s="752"/>
      <c r="CS127" s="752"/>
      <c r="CT127" s="752"/>
      <c r="CU127" s="752"/>
      <c r="CV127" s="752"/>
      <c r="CW127" s="752"/>
      <c r="CX127" s="752"/>
      <c r="CY127" s="752"/>
      <c r="CZ127" s="752"/>
      <c r="DA127" s="752"/>
      <c r="DB127" s="752"/>
      <c r="DC127" s="752"/>
      <c r="DD127" s="752"/>
      <c r="DE127" s="752"/>
      <c r="DF127" s="753"/>
      <c r="DG127" s="816" t="s">
        <v>187</v>
      </c>
      <c r="DH127" s="817"/>
      <c r="DI127" s="817"/>
      <c r="DJ127" s="817"/>
      <c r="DK127" s="817"/>
      <c r="DL127" s="817" t="s">
        <v>472</v>
      </c>
      <c r="DM127" s="817"/>
      <c r="DN127" s="817"/>
      <c r="DO127" s="817"/>
      <c r="DP127" s="817"/>
      <c r="DQ127" s="817" t="s">
        <v>471</v>
      </c>
      <c r="DR127" s="817"/>
      <c r="DS127" s="817"/>
      <c r="DT127" s="817"/>
      <c r="DU127" s="817"/>
      <c r="DV127" s="794" t="s">
        <v>187</v>
      </c>
      <c r="DW127" s="794"/>
      <c r="DX127" s="794"/>
      <c r="DY127" s="794"/>
      <c r="DZ127" s="795"/>
    </row>
    <row r="128" spans="1:130" s="230" customFormat="1" ht="26.25" customHeight="1" thickBot="1" x14ac:dyDescent="0.2">
      <c r="A128" s="796" t="s">
        <v>502</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503</v>
      </c>
      <c r="X128" s="798"/>
      <c r="Y128" s="798"/>
      <c r="Z128" s="799"/>
      <c r="AA128" s="800">
        <v>85718</v>
      </c>
      <c r="AB128" s="801"/>
      <c r="AC128" s="801"/>
      <c r="AD128" s="801"/>
      <c r="AE128" s="802"/>
      <c r="AF128" s="803">
        <v>107403</v>
      </c>
      <c r="AG128" s="801"/>
      <c r="AH128" s="801"/>
      <c r="AI128" s="801"/>
      <c r="AJ128" s="802"/>
      <c r="AK128" s="803">
        <v>98443</v>
      </c>
      <c r="AL128" s="801"/>
      <c r="AM128" s="801"/>
      <c r="AN128" s="801"/>
      <c r="AO128" s="802"/>
      <c r="AP128" s="804"/>
      <c r="AQ128" s="805"/>
      <c r="AR128" s="805"/>
      <c r="AS128" s="805"/>
      <c r="AT128" s="806"/>
      <c r="AU128" s="232"/>
      <c r="AV128" s="232"/>
      <c r="AW128" s="232"/>
      <c r="AX128" s="807" t="s">
        <v>504</v>
      </c>
      <c r="AY128" s="808"/>
      <c r="AZ128" s="808"/>
      <c r="BA128" s="808"/>
      <c r="BB128" s="808"/>
      <c r="BC128" s="808"/>
      <c r="BD128" s="808"/>
      <c r="BE128" s="809"/>
      <c r="BF128" s="786" t="s">
        <v>187</v>
      </c>
      <c r="BG128" s="787"/>
      <c r="BH128" s="787"/>
      <c r="BI128" s="787"/>
      <c r="BJ128" s="787"/>
      <c r="BK128" s="787"/>
      <c r="BL128" s="810"/>
      <c r="BM128" s="786">
        <v>11.99</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505</v>
      </c>
      <c r="CQ128" s="730"/>
      <c r="CR128" s="730"/>
      <c r="CS128" s="730"/>
      <c r="CT128" s="730"/>
      <c r="CU128" s="730"/>
      <c r="CV128" s="730"/>
      <c r="CW128" s="730"/>
      <c r="CX128" s="730"/>
      <c r="CY128" s="730"/>
      <c r="CZ128" s="730"/>
      <c r="DA128" s="730"/>
      <c r="DB128" s="730"/>
      <c r="DC128" s="730"/>
      <c r="DD128" s="730"/>
      <c r="DE128" s="730"/>
      <c r="DF128" s="731"/>
      <c r="DG128" s="790">
        <v>8166</v>
      </c>
      <c r="DH128" s="791"/>
      <c r="DI128" s="791"/>
      <c r="DJ128" s="791"/>
      <c r="DK128" s="791"/>
      <c r="DL128" s="791" t="s">
        <v>471</v>
      </c>
      <c r="DM128" s="791"/>
      <c r="DN128" s="791"/>
      <c r="DO128" s="791"/>
      <c r="DP128" s="791"/>
      <c r="DQ128" s="791" t="s">
        <v>471</v>
      </c>
      <c r="DR128" s="791"/>
      <c r="DS128" s="791"/>
      <c r="DT128" s="791"/>
      <c r="DU128" s="791"/>
      <c r="DV128" s="792" t="s">
        <v>187</v>
      </c>
      <c r="DW128" s="792"/>
      <c r="DX128" s="792"/>
      <c r="DY128" s="792"/>
      <c r="DZ128" s="793"/>
    </row>
    <row r="129" spans="1:131" s="230" customFormat="1" ht="26.25" customHeight="1" x14ac:dyDescent="0.15">
      <c r="A129" s="774" t="s">
        <v>107</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506</v>
      </c>
      <c r="X129" s="777"/>
      <c r="Y129" s="777"/>
      <c r="Z129" s="778"/>
      <c r="AA129" s="779">
        <v>26613301</v>
      </c>
      <c r="AB129" s="780"/>
      <c r="AC129" s="780"/>
      <c r="AD129" s="780"/>
      <c r="AE129" s="781"/>
      <c r="AF129" s="782">
        <v>27432229</v>
      </c>
      <c r="AG129" s="780"/>
      <c r="AH129" s="780"/>
      <c r="AI129" s="780"/>
      <c r="AJ129" s="781"/>
      <c r="AK129" s="782">
        <v>26505595</v>
      </c>
      <c r="AL129" s="780"/>
      <c r="AM129" s="780"/>
      <c r="AN129" s="780"/>
      <c r="AO129" s="781"/>
      <c r="AP129" s="783"/>
      <c r="AQ129" s="784"/>
      <c r="AR129" s="784"/>
      <c r="AS129" s="784"/>
      <c r="AT129" s="785"/>
      <c r="AU129" s="233"/>
      <c r="AV129" s="233"/>
      <c r="AW129" s="233"/>
      <c r="AX129" s="751" t="s">
        <v>507</v>
      </c>
      <c r="AY129" s="752"/>
      <c r="AZ129" s="752"/>
      <c r="BA129" s="752"/>
      <c r="BB129" s="752"/>
      <c r="BC129" s="752"/>
      <c r="BD129" s="752"/>
      <c r="BE129" s="753"/>
      <c r="BF129" s="770" t="s">
        <v>476</v>
      </c>
      <c r="BG129" s="771"/>
      <c r="BH129" s="771"/>
      <c r="BI129" s="771"/>
      <c r="BJ129" s="771"/>
      <c r="BK129" s="771"/>
      <c r="BL129" s="772"/>
      <c r="BM129" s="770">
        <v>16.989999999999998</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508</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509</v>
      </c>
      <c r="X130" s="777"/>
      <c r="Y130" s="777"/>
      <c r="Z130" s="778"/>
      <c r="AA130" s="779">
        <v>4552941</v>
      </c>
      <c r="AB130" s="780"/>
      <c r="AC130" s="780"/>
      <c r="AD130" s="780"/>
      <c r="AE130" s="781"/>
      <c r="AF130" s="782">
        <v>4766264</v>
      </c>
      <c r="AG130" s="780"/>
      <c r="AH130" s="780"/>
      <c r="AI130" s="780"/>
      <c r="AJ130" s="781"/>
      <c r="AK130" s="782">
        <v>4716925</v>
      </c>
      <c r="AL130" s="780"/>
      <c r="AM130" s="780"/>
      <c r="AN130" s="780"/>
      <c r="AO130" s="781"/>
      <c r="AP130" s="783"/>
      <c r="AQ130" s="784"/>
      <c r="AR130" s="784"/>
      <c r="AS130" s="784"/>
      <c r="AT130" s="785"/>
      <c r="AU130" s="233"/>
      <c r="AV130" s="233"/>
      <c r="AW130" s="233"/>
      <c r="AX130" s="751" t="s">
        <v>510</v>
      </c>
      <c r="AY130" s="752"/>
      <c r="AZ130" s="752"/>
      <c r="BA130" s="752"/>
      <c r="BB130" s="752"/>
      <c r="BC130" s="752"/>
      <c r="BD130" s="752"/>
      <c r="BE130" s="753"/>
      <c r="BF130" s="754">
        <v>8.3000000000000007</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511</v>
      </c>
      <c r="X131" s="761"/>
      <c r="Y131" s="761"/>
      <c r="Z131" s="762"/>
      <c r="AA131" s="763">
        <v>22060360</v>
      </c>
      <c r="AB131" s="764"/>
      <c r="AC131" s="764"/>
      <c r="AD131" s="764"/>
      <c r="AE131" s="765"/>
      <c r="AF131" s="766">
        <v>22665965</v>
      </c>
      <c r="AG131" s="764"/>
      <c r="AH131" s="764"/>
      <c r="AI131" s="764"/>
      <c r="AJ131" s="765"/>
      <c r="AK131" s="766">
        <v>21788670</v>
      </c>
      <c r="AL131" s="764"/>
      <c r="AM131" s="764"/>
      <c r="AN131" s="764"/>
      <c r="AO131" s="765"/>
      <c r="AP131" s="767"/>
      <c r="AQ131" s="768"/>
      <c r="AR131" s="768"/>
      <c r="AS131" s="768"/>
      <c r="AT131" s="769"/>
      <c r="AU131" s="233"/>
      <c r="AV131" s="233"/>
      <c r="AW131" s="233"/>
      <c r="AX131" s="729" t="s">
        <v>512</v>
      </c>
      <c r="AY131" s="730"/>
      <c r="AZ131" s="730"/>
      <c r="BA131" s="730"/>
      <c r="BB131" s="730"/>
      <c r="BC131" s="730"/>
      <c r="BD131" s="730"/>
      <c r="BE131" s="731"/>
      <c r="BF131" s="732">
        <v>66.400000000000006</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513</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514</v>
      </c>
      <c r="W132" s="742"/>
      <c r="X132" s="742"/>
      <c r="Y132" s="742"/>
      <c r="Z132" s="743"/>
      <c r="AA132" s="744">
        <v>7.3225640920000004</v>
      </c>
      <c r="AB132" s="745"/>
      <c r="AC132" s="745"/>
      <c r="AD132" s="745"/>
      <c r="AE132" s="746"/>
      <c r="AF132" s="747">
        <v>6.8774570150000001</v>
      </c>
      <c r="AG132" s="745"/>
      <c r="AH132" s="745"/>
      <c r="AI132" s="745"/>
      <c r="AJ132" s="746"/>
      <c r="AK132" s="747">
        <v>10.772236210000001</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515</v>
      </c>
      <c r="W133" s="721"/>
      <c r="X133" s="721"/>
      <c r="Y133" s="721"/>
      <c r="Z133" s="722"/>
      <c r="AA133" s="723">
        <v>7.2</v>
      </c>
      <c r="AB133" s="724"/>
      <c r="AC133" s="724"/>
      <c r="AD133" s="724"/>
      <c r="AE133" s="725"/>
      <c r="AF133" s="723">
        <v>7.1</v>
      </c>
      <c r="AG133" s="724"/>
      <c r="AH133" s="724"/>
      <c r="AI133" s="724"/>
      <c r="AJ133" s="725"/>
      <c r="AK133" s="723">
        <v>8.3000000000000007</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e5GDS5XXH7yeNEAXdfZs9UGGihvBBrVcQWJJZ9b6Ke/tt9yCWl2uTgHOstpVMTW3KVwoppyBsYHE1P9mL9jY4A==" saltValue="tPD41z16W1iIOx8q4XnC4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E7" sqref="E7"/>
    </sheetView>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516</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EC5PpAQZxZi7cQlRhQl/2A0nbupme27CK3uN1ZN3yRh4/SXUlwloqC9noEJ/mIbibGGIiinf7pg7xSjU8acQ==" saltValue="AlB1jPeQLMoUZb0Lrvh4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election activeCell="B5" sqref="B5"/>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CuU0HxW2dt92K5cnXK2xujk4zx3mKb/bp6ZPF6ddZK+tD9Oz8FfweV9zFbCVncnRtHF/uJ7y0gEB7aVMODWEMQ==" saltValue="SLgMtycfSgI62B5z1pmG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election activeCell="A4" sqref="A4"/>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517</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518</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21" t="s">
        <v>519</v>
      </c>
      <c r="AP7" s="272"/>
      <c r="AQ7" s="273" t="s">
        <v>520</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22"/>
      <c r="AP8" s="278" t="s">
        <v>521</v>
      </c>
      <c r="AQ8" s="279" t="s">
        <v>522</v>
      </c>
      <c r="AR8" s="280" t="s">
        <v>523</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3" t="s">
        <v>524</v>
      </c>
      <c r="AL9" s="1134"/>
      <c r="AM9" s="1134"/>
      <c r="AN9" s="1135"/>
      <c r="AO9" s="281">
        <v>7511651</v>
      </c>
      <c r="AP9" s="281">
        <v>100430</v>
      </c>
      <c r="AQ9" s="282">
        <v>83890</v>
      </c>
      <c r="AR9" s="283">
        <v>19.7</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3" t="s">
        <v>525</v>
      </c>
      <c r="AL10" s="1134"/>
      <c r="AM10" s="1134"/>
      <c r="AN10" s="1135"/>
      <c r="AO10" s="284">
        <v>1977</v>
      </c>
      <c r="AP10" s="284">
        <v>26</v>
      </c>
      <c r="AQ10" s="285">
        <v>6431</v>
      </c>
      <c r="AR10" s="286">
        <v>-99.6</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3" t="s">
        <v>526</v>
      </c>
      <c r="AL11" s="1134"/>
      <c r="AM11" s="1134"/>
      <c r="AN11" s="1135"/>
      <c r="AO11" s="284">
        <v>170603</v>
      </c>
      <c r="AP11" s="284">
        <v>2281</v>
      </c>
      <c r="AQ11" s="285">
        <v>1859</v>
      </c>
      <c r="AR11" s="286">
        <v>22.7</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3" t="s">
        <v>527</v>
      </c>
      <c r="AL12" s="1134"/>
      <c r="AM12" s="1134"/>
      <c r="AN12" s="1135"/>
      <c r="AO12" s="284" t="s">
        <v>528</v>
      </c>
      <c r="AP12" s="284" t="s">
        <v>528</v>
      </c>
      <c r="AQ12" s="285" t="s">
        <v>528</v>
      </c>
      <c r="AR12" s="286" t="s">
        <v>528</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3" t="s">
        <v>529</v>
      </c>
      <c r="AL13" s="1134"/>
      <c r="AM13" s="1134"/>
      <c r="AN13" s="1135"/>
      <c r="AO13" s="284">
        <v>234353</v>
      </c>
      <c r="AP13" s="284">
        <v>3133</v>
      </c>
      <c r="AQ13" s="285">
        <v>2063</v>
      </c>
      <c r="AR13" s="286">
        <v>51.9</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3" t="s">
        <v>530</v>
      </c>
      <c r="AL14" s="1134"/>
      <c r="AM14" s="1134"/>
      <c r="AN14" s="1135"/>
      <c r="AO14" s="284">
        <v>124346</v>
      </c>
      <c r="AP14" s="284">
        <v>1662</v>
      </c>
      <c r="AQ14" s="285">
        <v>983</v>
      </c>
      <c r="AR14" s="286">
        <v>69.099999999999994</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6" t="s">
        <v>531</v>
      </c>
      <c r="AL15" s="1137"/>
      <c r="AM15" s="1137"/>
      <c r="AN15" s="1138"/>
      <c r="AO15" s="284">
        <v>-498273</v>
      </c>
      <c r="AP15" s="284">
        <v>-6662</v>
      </c>
      <c r="AQ15" s="285">
        <v>-4865</v>
      </c>
      <c r="AR15" s="286">
        <v>36.9</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6" t="s">
        <v>190</v>
      </c>
      <c r="AL16" s="1137"/>
      <c r="AM16" s="1137"/>
      <c r="AN16" s="1138"/>
      <c r="AO16" s="284">
        <v>7544657</v>
      </c>
      <c r="AP16" s="284">
        <v>100871</v>
      </c>
      <c r="AQ16" s="285">
        <v>90361</v>
      </c>
      <c r="AR16" s="286">
        <v>11.6</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532</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533</v>
      </c>
      <c r="AP20" s="293" t="s">
        <v>534</v>
      </c>
      <c r="AQ20" s="294" t="s">
        <v>535</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9" t="s">
        <v>536</v>
      </c>
      <c r="AL21" s="1140"/>
      <c r="AM21" s="1140"/>
      <c r="AN21" s="1141"/>
      <c r="AO21" s="297">
        <v>10.88</v>
      </c>
      <c r="AP21" s="298">
        <v>8.5299999999999994</v>
      </c>
      <c r="AQ21" s="299">
        <v>2.35</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9" t="s">
        <v>537</v>
      </c>
      <c r="AL22" s="1140"/>
      <c r="AM22" s="1140"/>
      <c r="AN22" s="1141"/>
      <c r="AO22" s="302">
        <v>93.9</v>
      </c>
      <c r="AP22" s="303">
        <v>98.2</v>
      </c>
      <c r="AQ22" s="304">
        <v>-4.3</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32" t="s">
        <v>538</v>
      </c>
      <c r="B26" s="1132"/>
      <c r="C26" s="1132"/>
      <c r="D26" s="1132"/>
      <c r="E26" s="1132"/>
      <c r="F26" s="1132"/>
      <c r="G26" s="1132"/>
      <c r="H26" s="1132"/>
      <c r="I26" s="1132"/>
      <c r="J26" s="1132"/>
      <c r="K26" s="1132"/>
      <c r="L26" s="1132"/>
      <c r="M26" s="1132"/>
      <c r="N26" s="1132"/>
      <c r="O26" s="1132"/>
      <c r="P26" s="1132"/>
      <c r="Q26" s="1132"/>
      <c r="R26" s="1132"/>
      <c r="S26" s="1132"/>
      <c r="T26" s="1132"/>
      <c r="U26" s="1132"/>
      <c r="V26" s="1132"/>
      <c r="W26" s="1132"/>
      <c r="X26" s="1132"/>
      <c r="Y26" s="1132"/>
      <c r="Z26" s="1132"/>
      <c r="AA26" s="1132"/>
      <c r="AB26" s="1132"/>
      <c r="AC26" s="1132"/>
      <c r="AD26" s="1132"/>
      <c r="AE26" s="1132"/>
      <c r="AF26" s="1132"/>
      <c r="AG26" s="1132"/>
      <c r="AH26" s="1132"/>
      <c r="AI26" s="1132"/>
      <c r="AJ26" s="1132"/>
      <c r="AK26" s="1132"/>
      <c r="AL26" s="1132"/>
      <c r="AM26" s="1132"/>
      <c r="AN26" s="1132"/>
      <c r="AO26" s="1132"/>
      <c r="AP26" s="1132"/>
      <c r="AQ26" s="1132"/>
      <c r="AR26" s="1132"/>
      <c r="AS26" s="1132"/>
      <c r="AT26" s="267"/>
    </row>
    <row r="27" spans="1:46" x14ac:dyDescent="0.15">
      <c r="A27" s="309"/>
      <c r="AO27" s="262"/>
      <c r="AP27" s="262"/>
      <c r="AQ27" s="262"/>
      <c r="AR27" s="262"/>
      <c r="AS27" s="262"/>
      <c r="AT27" s="262"/>
    </row>
    <row r="28" spans="1:46" ht="17.25" x14ac:dyDescent="0.15">
      <c r="A28" s="263" t="s">
        <v>539</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540</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21" t="s">
        <v>519</v>
      </c>
      <c r="AP30" s="272"/>
      <c r="AQ30" s="273" t="s">
        <v>520</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22"/>
      <c r="AP31" s="278" t="s">
        <v>521</v>
      </c>
      <c r="AQ31" s="279" t="s">
        <v>522</v>
      </c>
      <c r="AR31" s="280" t="s">
        <v>523</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3" t="s">
        <v>541</v>
      </c>
      <c r="AL32" s="1124"/>
      <c r="AM32" s="1124"/>
      <c r="AN32" s="1125"/>
      <c r="AO32" s="312">
        <v>5175934</v>
      </c>
      <c r="AP32" s="312">
        <v>69202</v>
      </c>
      <c r="AQ32" s="313">
        <v>52897</v>
      </c>
      <c r="AR32" s="314">
        <v>30.8</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3" t="s">
        <v>542</v>
      </c>
      <c r="AL33" s="1124"/>
      <c r="AM33" s="1124"/>
      <c r="AN33" s="1125"/>
      <c r="AO33" s="312" t="s">
        <v>528</v>
      </c>
      <c r="AP33" s="312" t="s">
        <v>528</v>
      </c>
      <c r="AQ33" s="313" t="s">
        <v>528</v>
      </c>
      <c r="AR33" s="314" t="s">
        <v>528</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3" t="s">
        <v>543</v>
      </c>
      <c r="AL34" s="1124"/>
      <c r="AM34" s="1124"/>
      <c r="AN34" s="1125"/>
      <c r="AO34" s="312">
        <v>91000</v>
      </c>
      <c r="AP34" s="312">
        <v>1217</v>
      </c>
      <c r="AQ34" s="313">
        <v>277</v>
      </c>
      <c r="AR34" s="314">
        <v>339.4</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3" t="s">
        <v>544</v>
      </c>
      <c r="AL35" s="1124"/>
      <c r="AM35" s="1124"/>
      <c r="AN35" s="1125"/>
      <c r="AO35" s="312">
        <v>1890010</v>
      </c>
      <c r="AP35" s="312">
        <v>25269</v>
      </c>
      <c r="AQ35" s="313">
        <v>13115</v>
      </c>
      <c r="AR35" s="314">
        <v>92.7</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3" t="s">
        <v>545</v>
      </c>
      <c r="AL36" s="1124"/>
      <c r="AM36" s="1124"/>
      <c r="AN36" s="1125"/>
      <c r="AO36" s="312" t="s">
        <v>528</v>
      </c>
      <c r="AP36" s="312" t="s">
        <v>528</v>
      </c>
      <c r="AQ36" s="313">
        <v>1773</v>
      </c>
      <c r="AR36" s="314" t="s">
        <v>528</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3" t="s">
        <v>546</v>
      </c>
      <c r="AL37" s="1124"/>
      <c r="AM37" s="1124"/>
      <c r="AN37" s="1125"/>
      <c r="AO37" s="312">
        <v>5551</v>
      </c>
      <c r="AP37" s="312">
        <v>74</v>
      </c>
      <c r="AQ37" s="313">
        <v>897</v>
      </c>
      <c r="AR37" s="314">
        <v>-91.8</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6" t="s">
        <v>547</v>
      </c>
      <c r="AL38" s="1127"/>
      <c r="AM38" s="1127"/>
      <c r="AN38" s="1128"/>
      <c r="AO38" s="315" t="s">
        <v>528</v>
      </c>
      <c r="AP38" s="315" t="s">
        <v>528</v>
      </c>
      <c r="AQ38" s="316">
        <v>0</v>
      </c>
      <c r="AR38" s="304" t="s">
        <v>528</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6" t="s">
        <v>548</v>
      </c>
      <c r="AL39" s="1127"/>
      <c r="AM39" s="1127"/>
      <c r="AN39" s="1128"/>
      <c r="AO39" s="312">
        <v>-98443</v>
      </c>
      <c r="AP39" s="312">
        <v>-1316</v>
      </c>
      <c r="AQ39" s="313">
        <v>-4061</v>
      </c>
      <c r="AR39" s="314">
        <v>-67.599999999999994</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3" t="s">
        <v>549</v>
      </c>
      <c r="AL40" s="1124"/>
      <c r="AM40" s="1124"/>
      <c r="AN40" s="1125"/>
      <c r="AO40" s="312">
        <v>-4716925</v>
      </c>
      <c r="AP40" s="312">
        <v>-63065</v>
      </c>
      <c r="AQ40" s="313">
        <v>-45961</v>
      </c>
      <c r="AR40" s="314">
        <v>37.200000000000003</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9" t="s">
        <v>303</v>
      </c>
      <c r="AL41" s="1130"/>
      <c r="AM41" s="1130"/>
      <c r="AN41" s="1131"/>
      <c r="AO41" s="312">
        <v>2347127</v>
      </c>
      <c r="AP41" s="312">
        <v>31381</v>
      </c>
      <c r="AQ41" s="313">
        <v>18937</v>
      </c>
      <c r="AR41" s="314">
        <v>65.7</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550</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551</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552</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6" t="s">
        <v>519</v>
      </c>
      <c r="AN49" s="1118" t="s">
        <v>553</v>
      </c>
      <c r="AO49" s="1119"/>
      <c r="AP49" s="1119"/>
      <c r="AQ49" s="1119"/>
      <c r="AR49" s="1120"/>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7"/>
      <c r="AN50" s="328" t="s">
        <v>554</v>
      </c>
      <c r="AO50" s="329" t="s">
        <v>555</v>
      </c>
      <c r="AP50" s="330" t="s">
        <v>556</v>
      </c>
      <c r="AQ50" s="331" t="s">
        <v>557</v>
      </c>
      <c r="AR50" s="332" t="s">
        <v>558</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559</v>
      </c>
      <c r="AL51" s="325"/>
      <c r="AM51" s="333">
        <v>12199462</v>
      </c>
      <c r="AN51" s="334">
        <v>152784</v>
      </c>
      <c r="AO51" s="335">
        <v>136.1</v>
      </c>
      <c r="AP51" s="336">
        <v>79245</v>
      </c>
      <c r="AQ51" s="337">
        <v>26.4</v>
      </c>
      <c r="AR51" s="338">
        <v>109.7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560</v>
      </c>
      <c r="AM52" s="341">
        <v>4134397</v>
      </c>
      <c r="AN52" s="342">
        <v>51778</v>
      </c>
      <c r="AO52" s="343">
        <v>49.8</v>
      </c>
      <c r="AP52" s="344">
        <v>40378</v>
      </c>
      <c r="AQ52" s="345">
        <v>26.3</v>
      </c>
      <c r="AR52" s="346">
        <v>23.5</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561</v>
      </c>
      <c r="AL53" s="325"/>
      <c r="AM53" s="333">
        <v>7423011</v>
      </c>
      <c r="AN53" s="334">
        <v>94445</v>
      </c>
      <c r="AO53" s="335">
        <v>-38.200000000000003</v>
      </c>
      <c r="AP53" s="336">
        <v>71604</v>
      </c>
      <c r="AQ53" s="337">
        <v>-9.6</v>
      </c>
      <c r="AR53" s="338">
        <v>-28.6</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560</v>
      </c>
      <c r="AM54" s="341">
        <v>3106436</v>
      </c>
      <c r="AN54" s="342">
        <v>39524</v>
      </c>
      <c r="AO54" s="343">
        <v>-23.7</v>
      </c>
      <c r="AP54" s="344">
        <v>45121</v>
      </c>
      <c r="AQ54" s="345">
        <v>11.7</v>
      </c>
      <c r="AR54" s="346">
        <v>-35.4</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562</v>
      </c>
      <c r="AL55" s="325"/>
      <c r="AM55" s="333">
        <v>4187507</v>
      </c>
      <c r="AN55" s="334">
        <v>54108</v>
      </c>
      <c r="AO55" s="335">
        <v>-42.7</v>
      </c>
      <c r="AP55" s="336">
        <v>67009</v>
      </c>
      <c r="AQ55" s="337">
        <v>-6.4</v>
      </c>
      <c r="AR55" s="338">
        <v>-36.299999999999997</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560</v>
      </c>
      <c r="AM56" s="341">
        <v>2558058</v>
      </c>
      <c r="AN56" s="342">
        <v>33053</v>
      </c>
      <c r="AO56" s="343">
        <v>-16.399999999999999</v>
      </c>
      <c r="AP56" s="344">
        <v>43028</v>
      </c>
      <c r="AQ56" s="345">
        <v>-4.5999999999999996</v>
      </c>
      <c r="AR56" s="346">
        <v>-11.8</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563</v>
      </c>
      <c r="AL57" s="325"/>
      <c r="AM57" s="333">
        <v>2699840</v>
      </c>
      <c r="AN57" s="334">
        <v>35468</v>
      </c>
      <c r="AO57" s="335">
        <v>-34.4</v>
      </c>
      <c r="AP57" s="336">
        <v>40807</v>
      </c>
      <c r="AQ57" s="337">
        <v>-39.1</v>
      </c>
      <c r="AR57" s="338">
        <v>4.7</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560</v>
      </c>
      <c r="AM58" s="341">
        <v>924537</v>
      </c>
      <c r="AN58" s="342">
        <v>12146</v>
      </c>
      <c r="AO58" s="343">
        <v>-63.3</v>
      </c>
      <c r="AP58" s="344">
        <v>19520</v>
      </c>
      <c r="AQ58" s="345">
        <v>-54.6</v>
      </c>
      <c r="AR58" s="346">
        <v>-8.6999999999999993</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564</v>
      </c>
      <c r="AL59" s="325"/>
      <c r="AM59" s="333">
        <v>2196798</v>
      </c>
      <c r="AN59" s="334">
        <v>29371</v>
      </c>
      <c r="AO59" s="335">
        <v>-17.2</v>
      </c>
      <c r="AP59" s="336">
        <v>37343</v>
      </c>
      <c r="AQ59" s="337">
        <v>-8.5</v>
      </c>
      <c r="AR59" s="338">
        <v>-8.6999999999999993</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560</v>
      </c>
      <c r="AM60" s="341">
        <v>749741</v>
      </c>
      <c r="AN60" s="342">
        <v>10024</v>
      </c>
      <c r="AO60" s="343">
        <v>-17.5</v>
      </c>
      <c r="AP60" s="344">
        <v>17633</v>
      </c>
      <c r="AQ60" s="345">
        <v>-9.6999999999999993</v>
      </c>
      <c r="AR60" s="346">
        <v>-7.8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565</v>
      </c>
      <c r="AL61" s="347"/>
      <c r="AM61" s="348">
        <v>5741324</v>
      </c>
      <c r="AN61" s="349">
        <v>73235</v>
      </c>
      <c r="AO61" s="350">
        <v>0.7</v>
      </c>
      <c r="AP61" s="351">
        <v>59202</v>
      </c>
      <c r="AQ61" s="352">
        <v>-7.4</v>
      </c>
      <c r="AR61" s="338">
        <v>8.1</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560</v>
      </c>
      <c r="AM62" s="341">
        <v>2294634</v>
      </c>
      <c r="AN62" s="342">
        <v>29305</v>
      </c>
      <c r="AO62" s="343">
        <v>-14.2</v>
      </c>
      <c r="AP62" s="344">
        <v>33136</v>
      </c>
      <c r="AQ62" s="345">
        <v>-6.2</v>
      </c>
      <c r="AR62" s="346">
        <v>-8</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7WaHY8gZQvvkVahQfgjEJlToytbqZ8k90OjMOWH2wz/Aeb0FpzyqpI+JY3w6l0s7ccgOBi6G+p+JAK0AnehEVQ==" saltValue="QHVyDETD12sk68ncl7f3T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567</v>
      </c>
    </row>
    <row r="120" spans="125:125" ht="13.5" hidden="1" customHeight="1" x14ac:dyDescent="0.15"/>
    <row r="121" spans="125:125" ht="13.5" hidden="1" customHeight="1" x14ac:dyDescent="0.15">
      <c r="DU121" s="259"/>
    </row>
  </sheetData>
  <sheetProtection algorithmName="SHA-512" hashValue="7ToBgGtjkaF40ax+qhC/vCYIkWNjMb483zssLt7xaIlok1Yqc+cX0qmRWuUR6BTLI/fjvTUxo+Du389cx5r4Pw==" saltValue="PJdvcU4Ei8yj5KTpcQThp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568</v>
      </c>
    </row>
  </sheetData>
  <sheetProtection algorithmName="SHA-512" hashValue="Wiy11TVaFnbyC5h7XQKEhM+f3wGc/CcpZKJp4QlatMFBkRVIUhkjg8C75qThLQ8rGSn8fb4IBACsR5OJMkiYDA==" saltValue="Ibu8B9KFoEmt+tO/+x9P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569</v>
      </c>
      <c r="G46" s="8" t="s">
        <v>570</v>
      </c>
      <c r="H46" s="8" t="s">
        <v>571</v>
      </c>
      <c r="I46" s="8" t="s">
        <v>572</v>
      </c>
      <c r="J46" s="9" t="s">
        <v>573</v>
      </c>
    </row>
    <row r="47" spans="2:10" ht="57.75" customHeight="1" x14ac:dyDescent="0.15">
      <c r="B47" s="10"/>
      <c r="C47" s="1142" t="s">
        <v>3</v>
      </c>
      <c r="D47" s="1142"/>
      <c r="E47" s="1143"/>
      <c r="F47" s="11">
        <v>21.46</v>
      </c>
      <c r="G47" s="12">
        <v>19.41</v>
      </c>
      <c r="H47" s="12">
        <v>20.55</v>
      </c>
      <c r="I47" s="12">
        <v>18.41</v>
      </c>
      <c r="J47" s="13">
        <v>16.3</v>
      </c>
    </row>
    <row r="48" spans="2:10" ht="57.75" customHeight="1" x14ac:dyDescent="0.15">
      <c r="B48" s="14"/>
      <c r="C48" s="1144" t="s">
        <v>4</v>
      </c>
      <c r="D48" s="1144"/>
      <c r="E48" s="1145"/>
      <c r="F48" s="15">
        <v>4.04</v>
      </c>
      <c r="G48" s="16">
        <v>6.25</v>
      </c>
      <c r="H48" s="16">
        <v>3.11</v>
      </c>
      <c r="I48" s="16">
        <v>4.25</v>
      </c>
      <c r="J48" s="17">
        <v>4.3</v>
      </c>
    </row>
    <row r="49" spans="2:10" ht="57.75" customHeight="1" thickBot="1" x14ac:dyDescent="0.2">
      <c r="B49" s="18"/>
      <c r="C49" s="1146" t="s">
        <v>5</v>
      </c>
      <c r="D49" s="1146"/>
      <c r="E49" s="1147"/>
      <c r="F49" s="19" t="s">
        <v>574</v>
      </c>
      <c r="G49" s="20" t="s">
        <v>575</v>
      </c>
      <c r="H49" s="20" t="s">
        <v>576</v>
      </c>
      <c r="I49" s="20" t="s">
        <v>577</v>
      </c>
      <c r="J49" s="21" t="s">
        <v>578</v>
      </c>
    </row>
    <row r="50" spans="2:10" x14ac:dyDescent="0.15"/>
  </sheetData>
  <sheetProtection algorithmName="SHA-512" hashValue="G1+JZx+lOMvZE9oW5c4x+iiIDL4Gqj3JJh3yqc74Seai8TKsa7nhEPDsx0SN1NNgJHqM35wjtzeu/BkSnJzRNA==" saltValue="Il340f2bmeWskd5u90wtF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569</v>
      </c>
      <c r="G33" s="29" t="s">
        <v>570</v>
      </c>
      <c r="H33" s="29" t="s">
        <v>571</v>
      </c>
      <c r="I33" s="29" t="s">
        <v>572</v>
      </c>
      <c r="J33" s="30" t="s">
        <v>573</v>
      </c>
      <c r="K33" s="22"/>
      <c r="L33" s="22"/>
      <c r="M33" s="22"/>
      <c r="N33" s="22"/>
      <c r="O33" s="22"/>
      <c r="P33" s="22"/>
    </row>
    <row r="34" spans="1:16" ht="39" customHeight="1" x14ac:dyDescent="0.15">
      <c r="A34" s="22"/>
      <c r="B34" s="31"/>
      <c r="C34" s="1154" t="s">
        <v>579</v>
      </c>
      <c r="D34" s="1154"/>
      <c r="E34" s="1155"/>
      <c r="F34" s="32">
        <v>10.59</v>
      </c>
      <c r="G34" s="33">
        <v>10.16</v>
      </c>
      <c r="H34" s="33">
        <v>10.1</v>
      </c>
      <c r="I34" s="33">
        <v>9.76</v>
      </c>
      <c r="J34" s="34">
        <v>9.5299999999999994</v>
      </c>
      <c r="K34" s="22"/>
      <c r="L34" s="22"/>
      <c r="M34" s="22"/>
      <c r="N34" s="22"/>
      <c r="O34" s="22"/>
      <c r="P34" s="22"/>
    </row>
    <row r="35" spans="1:16" ht="39" customHeight="1" x14ac:dyDescent="0.15">
      <c r="A35" s="22"/>
      <c r="B35" s="35"/>
      <c r="C35" s="1148" t="s">
        <v>580</v>
      </c>
      <c r="D35" s="1149"/>
      <c r="E35" s="1150"/>
      <c r="F35" s="36">
        <v>4.04</v>
      </c>
      <c r="G35" s="37">
        <v>6.25</v>
      </c>
      <c r="H35" s="37">
        <v>3.1</v>
      </c>
      <c r="I35" s="37">
        <v>4.24</v>
      </c>
      <c r="J35" s="38">
        <v>4.29</v>
      </c>
      <c r="K35" s="22"/>
      <c r="L35" s="22"/>
      <c r="M35" s="22"/>
      <c r="N35" s="22"/>
      <c r="O35" s="22"/>
      <c r="P35" s="22"/>
    </row>
    <row r="36" spans="1:16" ht="39" customHeight="1" x14ac:dyDescent="0.15">
      <c r="A36" s="22"/>
      <c r="B36" s="35"/>
      <c r="C36" s="1148" t="s">
        <v>581</v>
      </c>
      <c r="D36" s="1149"/>
      <c r="E36" s="1150"/>
      <c r="F36" s="36" t="s">
        <v>582</v>
      </c>
      <c r="G36" s="37" t="s">
        <v>583</v>
      </c>
      <c r="H36" s="37" t="s">
        <v>584</v>
      </c>
      <c r="I36" s="37">
        <v>0.18</v>
      </c>
      <c r="J36" s="38">
        <v>2.36</v>
      </c>
      <c r="K36" s="22"/>
      <c r="L36" s="22"/>
      <c r="M36" s="22"/>
      <c r="N36" s="22"/>
      <c r="O36" s="22"/>
      <c r="P36" s="22"/>
    </row>
    <row r="37" spans="1:16" ht="39" customHeight="1" x14ac:dyDescent="0.15">
      <c r="A37" s="22"/>
      <c r="B37" s="35"/>
      <c r="C37" s="1148" t="s">
        <v>585</v>
      </c>
      <c r="D37" s="1149"/>
      <c r="E37" s="1150"/>
      <c r="F37" s="36" t="s">
        <v>528</v>
      </c>
      <c r="G37" s="37" t="s">
        <v>528</v>
      </c>
      <c r="H37" s="37">
        <v>0.63</v>
      </c>
      <c r="I37" s="37">
        <v>1.23</v>
      </c>
      <c r="J37" s="38">
        <v>1.54</v>
      </c>
      <c r="K37" s="22"/>
      <c r="L37" s="22"/>
      <c r="M37" s="22"/>
      <c r="N37" s="22"/>
      <c r="O37" s="22"/>
      <c r="P37" s="22"/>
    </row>
    <row r="38" spans="1:16" ht="39" customHeight="1" x14ac:dyDescent="0.15">
      <c r="A38" s="22"/>
      <c r="B38" s="35"/>
      <c r="C38" s="1148" t="s">
        <v>586</v>
      </c>
      <c r="D38" s="1149"/>
      <c r="E38" s="1150"/>
      <c r="F38" s="36">
        <v>1.27</v>
      </c>
      <c r="G38" s="37">
        <v>0.54</v>
      </c>
      <c r="H38" s="37">
        <v>0.84</v>
      </c>
      <c r="I38" s="37">
        <v>1.06</v>
      </c>
      <c r="J38" s="38">
        <v>1.38</v>
      </c>
      <c r="K38" s="22"/>
      <c r="L38" s="22"/>
      <c r="M38" s="22"/>
      <c r="N38" s="22"/>
      <c r="O38" s="22"/>
      <c r="P38" s="22"/>
    </row>
    <row r="39" spans="1:16" ht="39" customHeight="1" x14ac:dyDescent="0.15">
      <c r="A39" s="22"/>
      <c r="B39" s="35"/>
      <c r="C39" s="1148" t="s">
        <v>587</v>
      </c>
      <c r="D39" s="1149"/>
      <c r="E39" s="1150"/>
      <c r="F39" s="36">
        <v>1.17</v>
      </c>
      <c r="G39" s="37">
        <v>1.25</v>
      </c>
      <c r="H39" s="37">
        <v>1.1399999999999999</v>
      </c>
      <c r="I39" s="37">
        <v>1.42</v>
      </c>
      <c r="J39" s="38">
        <v>1.07</v>
      </c>
      <c r="K39" s="22"/>
      <c r="L39" s="22"/>
      <c r="M39" s="22"/>
      <c r="N39" s="22"/>
      <c r="O39" s="22"/>
      <c r="P39" s="22"/>
    </row>
    <row r="40" spans="1:16" ht="39" customHeight="1" x14ac:dyDescent="0.15">
      <c r="A40" s="22"/>
      <c r="B40" s="35"/>
      <c r="C40" s="1148" t="s">
        <v>588</v>
      </c>
      <c r="D40" s="1149"/>
      <c r="E40" s="1150"/>
      <c r="F40" s="36">
        <v>0.13</v>
      </c>
      <c r="G40" s="37">
        <v>0.21</v>
      </c>
      <c r="H40" s="37">
        <v>0.24</v>
      </c>
      <c r="I40" s="37">
        <v>0.19</v>
      </c>
      <c r="J40" s="38">
        <v>0.13</v>
      </c>
      <c r="K40" s="22"/>
      <c r="L40" s="22"/>
      <c r="M40" s="22"/>
      <c r="N40" s="22"/>
      <c r="O40" s="22"/>
      <c r="P40" s="22"/>
    </row>
    <row r="41" spans="1:16" ht="39" customHeight="1" x14ac:dyDescent="0.15">
      <c r="A41" s="22"/>
      <c r="B41" s="35"/>
      <c r="C41" s="1148" t="s">
        <v>589</v>
      </c>
      <c r="D41" s="1149"/>
      <c r="E41" s="1150"/>
      <c r="F41" s="36">
        <v>7.0000000000000007E-2</v>
      </c>
      <c r="G41" s="37">
        <v>0.05</v>
      </c>
      <c r="H41" s="37">
        <v>0.05</v>
      </c>
      <c r="I41" s="37">
        <v>0.05</v>
      </c>
      <c r="J41" s="38">
        <v>7.0000000000000007E-2</v>
      </c>
      <c r="K41" s="22"/>
      <c r="L41" s="22"/>
      <c r="M41" s="22"/>
      <c r="N41" s="22"/>
      <c r="O41" s="22"/>
      <c r="P41" s="22"/>
    </row>
    <row r="42" spans="1:16" ht="39" customHeight="1" x14ac:dyDescent="0.15">
      <c r="A42" s="22"/>
      <c r="B42" s="39"/>
      <c r="C42" s="1148" t="s">
        <v>590</v>
      </c>
      <c r="D42" s="1149"/>
      <c r="E42" s="1150"/>
      <c r="F42" s="36" t="s">
        <v>528</v>
      </c>
      <c r="G42" s="37" t="s">
        <v>528</v>
      </c>
      <c r="H42" s="37" t="s">
        <v>528</v>
      </c>
      <c r="I42" s="37" t="s">
        <v>528</v>
      </c>
      <c r="J42" s="38" t="s">
        <v>528</v>
      </c>
      <c r="K42" s="22"/>
      <c r="L42" s="22"/>
      <c r="M42" s="22"/>
      <c r="N42" s="22"/>
      <c r="O42" s="22"/>
      <c r="P42" s="22"/>
    </row>
    <row r="43" spans="1:16" ht="39" customHeight="1" thickBot="1" x14ac:dyDescent="0.2">
      <c r="A43" s="22"/>
      <c r="B43" s="40"/>
      <c r="C43" s="1151" t="s">
        <v>591</v>
      </c>
      <c r="D43" s="1152"/>
      <c r="E43" s="1153"/>
      <c r="F43" s="41">
        <v>0.35</v>
      </c>
      <c r="G43" s="42">
        <v>0.81</v>
      </c>
      <c r="H43" s="42">
        <v>0</v>
      </c>
      <c r="I43" s="42">
        <v>0</v>
      </c>
      <c r="J43" s="43">
        <v>0.01</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8C+asSPn6KJONmDAslCpZjcgUfgKTCbZn2XhsMljdPoBnvz2hvhpGgm6CbkkRMpcZBDj+J1eew84RodKd+guFw==" saltValue="c63upglcPPvkLlAr5ab3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569</v>
      </c>
      <c r="L44" s="56" t="s">
        <v>570</v>
      </c>
      <c r="M44" s="56" t="s">
        <v>571</v>
      </c>
      <c r="N44" s="56" t="s">
        <v>572</v>
      </c>
      <c r="O44" s="57" t="s">
        <v>573</v>
      </c>
      <c r="P44" s="48"/>
      <c r="Q44" s="48"/>
      <c r="R44" s="48"/>
      <c r="S44" s="48"/>
      <c r="T44" s="48"/>
      <c r="U44" s="48"/>
    </row>
    <row r="45" spans="1:21" ht="30.75" customHeight="1" x14ac:dyDescent="0.15">
      <c r="A45" s="48"/>
      <c r="B45" s="1179" t="s">
        <v>10</v>
      </c>
      <c r="C45" s="1180"/>
      <c r="D45" s="58"/>
      <c r="E45" s="1185" t="s">
        <v>11</v>
      </c>
      <c r="F45" s="1185"/>
      <c r="G45" s="1185"/>
      <c r="H45" s="1185"/>
      <c r="I45" s="1185"/>
      <c r="J45" s="1186"/>
      <c r="K45" s="59">
        <v>4160</v>
      </c>
      <c r="L45" s="60">
        <v>4147</v>
      </c>
      <c r="M45" s="60">
        <v>4345</v>
      </c>
      <c r="N45" s="60">
        <v>4468</v>
      </c>
      <c r="O45" s="61">
        <v>5176</v>
      </c>
      <c r="P45" s="48"/>
      <c r="Q45" s="48"/>
      <c r="R45" s="48"/>
      <c r="S45" s="48"/>
      <c r="T45" s="48"/>
      <c r="U45" s="48"/>
    </row>
    <row r="46" spans="1:21" ht="30.75" customHeight="1" x14ac:dyDescent="0.15">
      <c r="A46" s="48"/>
      <c r="B46" s="1181"/>
      <c r="C46" s="1182"/>
      <c r="D46" s="62"/>
      <c r="E46" s="1158" t="s">
        <v>12</v>
      </c>
      <c r="F46" s="1158"/>
      <c r="G46" s="1158"/>
      <c r="H46" s="1158"/>
      <c r="I46" s="1158"/>
      <c r="J46" s="1159"/>
      <c r="K46" s="63" t="s">
        <v>528</v>
      </c>
      <c r="L46" s="64" t="s">
        <v>528</v>
      </c>
      <c r="M46" s="64" t="s">
        <v>528</v>
      </c>
      <c r="N46" s="64" t="s">
        <v>528</v>
      </c>
      <c r="O46" s="65" t="s">
        <v>528</v>
      </c>
      <c r="P46" s="48"/>
      <c r="Q46" s="48"/>
      <c r="R46" s="48"/>
      <c r="S46" s="48"/>
      <c r="T46" s="48"/>
      <c r="U46" s="48"/>
    </row>
    <row r="47" spans="1:21" ht="30.75" customHeight="1" x14ac:dyDescent="0.15">
      <c r="A47" s="48"/>
      <c r="B47" s="1181"/>
      <c r="C47" s="1182"/>
      <c r="D47" s="62"/>
      <c r="E47" s="1158" t="s">
        <v>13</v>
      </c>
      <c r="F47" s="1158"/>
      <c r="G47" s="1158"/>
      <c r="H47" s="1158"/>
      <c r="I47" s="1158"/>
      <c r="J47" s="1159"/>
      <c r="K47" s="63">
        <v>102</v>
      </c>
      <c r="L47" s="64">
        <v>100</v>
      </c>
      <c r="M47" s="64">
        <v>99</v>
      </c>
      <c r="N47" s="64">
        <v>97</v>
      </c>
      <c r="O47" s="65">
        <v>91</v>
      </c>
      <c r="P47" s="48"/>
      <c r="Q47" s="48"/>
      <c r="R47" s="48"/>
      <c r="S47" s="48"/>
      <c r="T47" s="48"/>
      <c r="U47" s="48"/>
    </row>
    <row r="48" spans="1:21" ht="30.75" customHeight="1" x14ac:dyDescent="0.15">
      <c r="A48" s="48"/>
      <c r="B48" s="1181"/>
      <c r="C48" s="1182"/>
      <c r="D48" s="62"/>
      <c r="E48" s="1158" t="s">
        <v>14</v>
      </c>
      <c r="F48" s="1158"/>
      <c r="G48" s="1158"/>
      <c r="H48" s="1158"/>
      <c r="I48" s="1158"/>
      <c r="J48" s="1159"/>
      <c r="K48" s="63">
        <v>2017</v>
      </c>
      <c r="L48" s="64">
        <v>1984</v>
      </c>
      <c r="M48" s="64">
        <v>1786</v>
      </c>
      <c r="N48" s="64">
        <v>1848</v>
      </c>
      <c r="O48" s="65">
        <v>1890</v>
      </c>
      <c r="P48" s="48"/>
      <c r="Q48" s="48"/>
      <c r="R48" s="48"/>
      <c r="S48" s="48"/>
      <c r="T48" s="48"/>
      <c r="U48" s="48"/>
    </row>
    <row r="49" spans="1:21" ht="30.75" customHeight="1" x14ac:dyDescent="0.15">
      <c r="A49" s="48"/>
      <c r="B49" s="1181"/>
      <c r="C49" s="1182"/>
      <c r="D49" s="62"/>
      <c r="E49" s="1158" t="s">
        <v>15</v>
      </c>
      <c r="F49" s="1158"/>
      <c r="G49" s="1158"/>
      <c r="H49" s="1158"/>
      <c r="I49" s="1158"/>
      <c r="J49" s="1159"/>
      <c r="K49" s="63" t="s">
        <v>528</v>
      </c>
      <c r="L49" s="64" t="s">
        <v>528</v>
      </c>
      <c r="M49" s="64" t="s">
        <v>528</v>
      </c>
      <c r="N49" s="64" t="s">
        <v>528</v>
      </c>
      <c r="O49" s="65" t="s">
        <v>528</v>
      </c>
      <c r="P49" s="48"/>
      <c r="Q49" s="48"/>
      <c r="R49" s="48"/>
      <c r="S49" s="48"/>
      <c r="T49" s="48"/>
      <c r="U49" s="48"/>
    </row>
    <row r="50" spans="1:21" ht="30.75" customHeight="1" x14ac:dyDescent="0.15">
      <c r="A50" s="48"/>
      <c r="B50" s="1181"/>
      <c r="C50" s="1182"/>
      <c r="D50" s="62"/>
      <c r="E50" s="1158" t="s">
        <v>16</v>
      </c>
      <c r="F50" s="1158"/>
      <c r="G50" s="1158"/>
      <c r="H50" s="1158"/>
      <c r="I50" s="1158"/>
      <c r="J50" s="1159"/>
      <c r="K50" s="63">
        <v>23</v>
      </c>
      <c r="L50" s="64">
        <v>21</v>
      </c>
      <c r="M50" s="64">
        <v>25</v>
      </c>
      <c r="N50" s="64">
        <v>20</v>
      </c>
      <c r="O50" s="65">
        <v>6</v>
      </c>
      <c r="P50" s="48"/>
      <c r="Q50" s="48"/>
      <c r="R50" s="48"/>
      <c r="S50" s="48"/>
      <c r="T50" s="48"/>
      <c r="U50" s="48"/>
    </row>
    <row r="51" spans="1:21" ht="30.75" customHeight="1" x14ac:dyDescent="0.15">
      <c r="A51" s="48"/>
      <c r="B51" s="1183"/>
      <c r="C51" s="1184"/>
      <c r="D51" s="66"/>
      <c r="E51" s="1158" t="s">
        <v>17</v>
      </c>
      <c r="F51" s="1158"/>
      <c r="G51" s="1158"/>
      <c r="H51" s="1158"/>
      <c r="I51" s="1158"/>
      <c r="J51" s="1159"/>
      <c r="K51" s="63" t="s">
        <v>528</v>
      </c>
      <c r="L51" s="64" t="s">
        <v>528</v>
      </c>
      <c r="M51" s="64" t="s">
        <v>528</v>
      </c>
      <c r="N51" s="64" t="s">
        <v>528</v>
      </c>
      <c r="O51" s="65" t="s">
        <v>528</v>
      </c>
      <c r="P51" s="48"/>
      <c r="Q51" s="48"/>
      <c r="R51" s="48"/>
      <c r="S51" s="48"/>
      <c r="T51" s="48"/>
      <c r="U51" s="48"/>
    </row>
    <row r="52" spans="1:21" ht="30.75" customHeight="1" x14ac:dyDescent="0.15">
      <c r="A52" s="48"/>
      <c r="B52" s="1156" t="s">
        <v>18</v>
      </c>
      <c r="C52" s="1157"/>
      <c r="D52" s="66"/>
      <c r="E52" s="1158" t="s">
        <v>19</v>
      </c>
      <c r="F52" s="1158"/>
      <c r="G52" s="1158"/>
      <c r="H52" s="1158"/>
      <c r="I52" s="1158"/>
      <c r="J52" s="1159"/>
      <c r="K52" s="63">
        <v>4710</v>
      </c>
      <c r="L52" s="64">
        <v>4647</v>
      </c>
      <c r="M52" s="64">
        <v>4640</v>
      </c>
      <c r="N52" s="64">
        <v>4873</v>
      </c>
      <c r="O52" s="65">
        <v>4815</v>
      </c>
      <c r="P52" s="48"/>
      <c r="Q52" s="48"/>
      <c r="R52" s="48"/>
      <c r="S52" s="48"/>
      <c r="T52" s="48"/>
      <c r="U52" s="48"/>
    </row>
    <row r="53" spans="1:21" ht="30.75" customHeight="1" thickBot="1" x14ac:dyDescent="0.2">
      <c r="A53" s="48"/>
      <c r="B53" s="1160" t="s">
        <v>20</v>
      </c>
      <c r="C53" s="1161"/>
      <c r="D53" s="67"/>
      <c r="E53" s="1162" t="s">
        <v>21</v>
      </c>
      <c r="F53" s="1162"/>
      <c r="G53" s="1162"/>
      <c r="H53" s="1162"/>
      <c r="I53" s="1162"/>
      <c r="J53" s="1163"/>
      <c r="K53" s="68">
        <v>1592</v>
      </c>
      <c r="L53" s="69">
        <v>1605</v>
      </c>
      <c r="M53" s="69">
        <v>1615</v>
      </c>
      <c r="N53" s="69">
        <v>1560</v>
      </c>
      <c r="O53" s="70">
        <v>2348</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23</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24</v>
      </c>
      <c r="C56" s="73"/>
      <c r="D56" s="73"/>
      <c r="E56" s="73"/>
      <c r="F56" s="73"/>
      <c r="G56" s="73"/>
      <c r="H56" s="73"/>
      <c r="I56" s="73"/>
      <c r="J56" s="73"/>
      <c r="K56" s="74"/>
      <c r="L56" s="74"/>
      <c r="M56" s="74"/>
      <c r="N56" s="74"/>
      <c r="O56" s="75" t="s">
        <v>592</v>
      </c>
      <c r="P56" s="48"/>
      <c r="Q56" s="48"/>
      <c r="R56" s="48"/>
      <c r="S56" s="48"/>
      <c r="T56" s="48"/>
      <c r="U56" s="48"/>
    </row>
    <row r="57" spans="1:21" ht="31.5" customHeight="1" thickBot="1" x14ac:dyDescent="0.2">
      <c r="A57" s="48"/>
      <c r="B57" s="76"/>
      <c r="C57" s="77"/>
      <c r="D57" s="77"/>
      <c r="E57" s="78"/>
      <c r="F57" s="78"/>
      <c r="G57" s="78"/>
      <c r="H57" s="78"/>
      <c r="I57" s="78"/>
      <c r="J57" s="79" t="s">
        <v>2</v>
      </c>
      <c r="K57" s="80" t="s">
        <v>593</v>
      </c>
      <c r="L57" s="81" t="s">
        <v>594</v>
      </c>
      <c r="M57" s="81" t="s">
        <v>595</v>
      </c>
      <c r="N57" s="81" t="s">
        <v>596</v>
      </c>
      <c r="O57" s="82" t="s">
        <v>597</v>
      </c>
      <c r="P57" s="48"/>
      <c r="Q57" s="48"/>
      <c r="R57" s="48"/>
      <c r="S57" s="48"/>
      <c r="T57" s="48"/>
      <c r="U57" s="48"/>
    </row>
    <row r="58" spans="1:21" ht="31.5" customHeight="1" x14ac:dyDescent="0.15">
      <c r="B58" s="1164" t="s">
        <v>25</v>
      </c>
      <c r="C58" s="1165"/>
      <c r="D58" s="1170" t="s">
        <v>26</v>
      </c>
      <c r="E58" s="1171"/>
      <c r="F58" s="1171"/>
      <c r="G58" s="1171"/>
      <c r="H58" s="1171"/>
      <c r="I58" s="1171"/>
      <c r="J58" s="1172"/>
      <c r="K58" s="83">
        <v>0</v>
      </c>
      <c r="L58" s="84">
        <v>0</v>
      </c>
      <c r="M58" s="84">
        <v>0</v>
      </c>
      <c r="N58" s="84">
        <v>0</v>
      </c>
      <c r="O58" s="85">
        <v>0</v>
      </c>
    </row>
    <row r="59" spans="1:21" ht="31.5" customHeight="1" x14ac:dyDescent="0.15">
      <c r="B59" s="1166"/>
      <c r="C59" s="1167"/>
      <c r="D59" s="1173" t="s">
        <v>27</v>
      </c>
      <c r="E59" s="1174"/>
      <c r="F59" s="1174"/>
      <c r="G59" s="1174"/>
      <c r="H59" s="1174"/>
      <c r="I59" s="1174"/>
      <c r="J59" s="1175"/>
      <c r="K59" s="86">
        <v>230</v>
      </c>
      <c r="L59" s="87">
        <v>285</v>
      </c>
      <c r="M59" s="87">
        <v>390</v>
      </c>
      <c r="N59" s="87">
        <v>470</v>
      </c>
      <c r="O59" s="88">
        <v>425</v>
      </c>
    </row>
    <row r="60" spans="1:21" ht="31.5" customHeight="1" thickBot="1" x14ac:dyDescent="0.2">
      <c r="B60" s="1168"/>
      <c r="C60" s="1169"/>
      <c r="D60" s="1176" t="s">
        <v>28</v>
      </c>
      <c r="E60" s="1177"/>
      <c r="F60" s="1177"/>
      <c r="G60" s="1177"/>
      <c r="H60" s="1177"/>
      <c r="I60" s="1177"/>
      <c r="J60" s="1178"/>
      <c r="K60" s="89">
        <v>138</v>
      </c>
      <c r="L60" s="90">
        <v>164</v>
      </c>
      <c r="M60" s="90">
        <v>219</v>
      </c>
      <c r="N60" s="90">
        <v>257</v>
      </c>
      <c r="O60" s="91">
        <v>226</v>
      </c>
    </row>
    <row r="61" spans="1:21" ht="24" customHeight="1" x14ac:dyDescent="0.15">
      <c r="B61" s="92"/>
      <c r="C61" s="92"/>
      <c r="D61" s="93" t="s">
        <v>29</v>
      </c>
      <c r="E61" s="94"/>
      <c r="F61" s="94"/>
      <c r="G61" s="94"/>
      <c r="H61" s="94"/>
      <c r="I61" s="94"/>
      <c r="J61" s="94"/>
      <c r="K61" s="94"/>
      <c r="L61" s="94"/>
      <c r="M61" s="94"/>
      <c r="N61" s="94"/>
      <c r="O61" s="94"/>
    </row>
    <row r="62" spans="1:21" ht="24" customHeight="1" x14ac:dyDescent="0.15">
      <c r="B62" s="95"/>
      <c r="C62" s="95"/>
      <c r="D62" s="93" t="s">
        <v>30</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W01WuzMMe+ZRNl0jt415yKUIJOvqKKEr+WCkFz200IFpeyluj8bFL/EjjidowA9SvBKrUWVq0nq8yNb93Tin/A==" saltValue="G7/oXPs6aWGt2Gf4DoOLIw=="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Normal="10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8</v>
      </c>
    </row>
    <row r="40" spans="2:13" ht="27.75" customHeight="1" thickBot="1" x14ac:dyDescent="0.2">
      <c r="B40" s="98" t="s">
        <v>9</v>
      </c>
      <c r="C40" s="99"/>
      <c r="D40" s="99"/>
      <c r="E40" s="100"/>
      <c r="F40" s="100"/>
      <c r="G40" s="100"/>
      <c r="H40" s="101" t="s">
        <v>2</v>
      </c>
      <c r="I40" s="102" t="s">
        <v>569</v>
      </c>
      <c r="J40" s="103" t="s">
        <v>570</v>
      </c>
      <c r="K40" s="103" t="s">
        <v>571</v>
      </c>
      <c r="L40" s="103" t="s">
        <v>572</v>
      </c>
      <c r="M40" s="104" t="s">
        <v>573</v>
      </c>
    </row>
    <row r="41" spans="2:13" ht="27.75" customHeight="1" x14ac:dyDescent="0.15">
      <c r="B41" s="1199" t="s">
        <v>31</v>
      </c>
      <c r="C41" s="1200"/>
      <c r="D41" s="105"/>
      <c r="E41" s="1201" t="s">
        <v>32</v>
      </c>
      <c r="F41" s="1201"/>
      <c r="G41" s="1201"/>
      <c r="H41" s="1202"/>
      <c r="I41" s="355">
        <v>51351</v>
      </c>
      <c r="J41" s="356">
        <v>52629</v>
      </c>
      <c r="K41" s="356">
        <v>52278</v>
      </c>
      <c r="L41" s="356">
        <v>50712</v>
      </c>
      <c r="M41" s="357">
        <v>48277</v>
      </c>
    </row>
    <row r="42" spans="2:13" ht="27.75" customHeight="1" x14ac:dyDescent="0.15">
      <c r="B42" s="1189"/>
      <c r="C42" s="1190"/>
      <c r="D42" s="106"/>
      <c r="E42" s="1193" t="s">
        <v>33</v>
      </c>
      <c r="F42" s="1193"/>
      <c r="G42" s="1193"/>
      <c r="H42" s="1194"/>
      <c r="I42" s="358">
        <v>36</v>
      </c>
      <c r="J42" s="359">
        <v>21</v>
      </c>
      <c r="K42" s="359">
        <v>3</v>
      </c>
      <c r="L42" s="359" t="s">
        <v>528</v>
      </c>
      <c r="M42" s="360" t="s">
        <v>528</v>
      </c>
    </row>
    <row r="43" spans="2:13" ht="27.75" customHeight="1" x14ac:dyDescent="0.15">
      <c r="B43" s="1189"/>
      <c r="C43" s="1190"/>
      <c r="D43" s="106"/>
      <c r="E43" s="1193" t="s">
        <v>34</v>
      </c>
      <c r="F43" s="1193"/>
      <c r="G43" s="1193"/>
      <c r="H43" s="1194"/>
      <c r="I43" s="358">
        <v>32356</v>
      </c>
      <c r="J43" s="359">
        <v>32085</v>
      </c>
      <c r="K43" s="359">
        <v>29758</v>
      </c>
      <c r="L43" s="359">
        <v>27015</v>
      </c>
      <c r="M43" s="360">
        <v>24324</v>
      </c>
    </row>
    <row r="44" spans="2:13" ht="27.75" customHeight="1" x14ac:dyDescent="0.15">
      <c r="B44" s="1189"/>
      <c r="C44" s="1190"/>
      <c r="D44" s="106"/>
      <c r="E44" s="1193" t="s">
        <v>35</v>
      </c>
      <c r="F44" s="1193"/>
      <c r="G44" s="1193"/>
      <c r="H44" s="1194"/>
      <c r="I44" s="358" t="s">
        <v>528</v>
      </c>
      <c r="J44" s="359" t="s">
        <v>528</v>
      </c>
      <c r="K44" s="359" t="s">
        <v>528</v>
      </c>
      <c r="L44" s="359" t="s">
        <v>528</v>
      </c>
      <c r="M44" s="360" t="s">
        <v>528</v>
      </c>
    </row>
    <row r="45" spans="2:13" ht="27.75" customHeight="1" x14ac:dyDescent="0.15">
      <c r="B45" s="1189"/>
      <c r="C45" s="1190"/>
      <c r="D45" s="106"/>
      <c r="E45" s="1193" t="s">
        <v>36</v>
      </c>
      <c r="F45" s="1193"/>
      <c r="G45" s="1193"/>
      <c r="H45" s="1194"/>
      <c r="I45" s="358">
        <v>6030</v>
      </c>
      <c r="J45" s="359">
        <v>5673</v>
      </c>
      <c r="K45" s="359">
        <v>5358</v>
      </c>
      <c r="L45" s="359">
        <v>5493</v>
      </c>
      <c r="M45" s="360">
        <v>5096</v>
      </c>
    </row>
    <row r="46" spans="2:13" ht="27.75" customHeight="1" x14ac:dyDescent="0.15">
      <c r="B46" s="1189"/>
      <c r="C46" s="1190"/>
      <c r="D46" s="107"/>
      <c r="E46" s="1193" t="s">
        <v>37</v>
      </c>
      <c r="F46" s="1193"/>
      <c r="G46" s="1193"/>
      <c r="H46" s="1194"/>
      <c r="I46" s="358">
        <v>13</v>
      </c>
      <c r="J46" s="359">
        <v>13</v>
      </c>
      <c r="K46" s="359">
        <v>8</v>
      </c>
      <c r="L46" s="359" t="s">
        <v>528</v>
      </c>
      <c r="M46" s="360" t="s">
        <v>528</v>
      </c>
    </row>
    <row r="47" spans="2:13" ht="27.75" customHeight="1" x14ac:dyDescent="0.15">
      <c r="B47" s="1189"/>
      <c r="C47" s="1190"/>
      <c r="D47" s="108"/>
      <c r="E47" s="1203" t="s">
        <v>38</v>
      </c>
      <c r="F47" s="1204"/>
      <c r="G47" s="1204"/>
      <c r="H47" s="1205"/>
      <c r="I47" s="358" t="s">
        <v>528</v>
      </c>
      <c r="J47" s="359" t="s">
        <v>528</v>
      </c>
      <c r="K47" s="359" t="s">
        <v>528</v>
      </c>
      <c r="L47" s="359" t="s">
        <v>528</v>
      </c>
      <c r="M47" s="360" t="s">
        <v>528</v>
      </c>
    </row>
    <row r="48" spans="2:13" ht="27.75" customHeight="1" x14ac:dyDescent="0.15">
      <c r="B48" s="1189"/>
      <c r="C48" s="1190"/>
      <c r="D48" s="106"/>
      <c r="E48" s="1193" t="s">
        <v>39</v>
      </c>
      <c r="F48" s="1193"/>
      <c r="G48" s="1193"/>
      <c r="H48" s="1194"/>
      <c r="I48" s="358" t="s">
        <v>528</v>
      </c>
      <c r="J48" s="359" t="s">
        <v>528</v>
      </c>
      <c r="K48" s="359" t="s">
        <v>528</v>
      </c>
      <c r="L48" s="359" t="s">
        <v>528</v>
      </c>
      <c r="M48" s="360" t="s">
        <v>528</v>
      </c>
    </row>
    <row r="49" spans="2:13" ht="27.75" customHeight="1" x14ac:dyDescent="0.15">
      <c r="B49" s="1191"/>
      <c r="C49" s="1192"/>
      <c r="D49" s="106"/>
      <c r="E49" s="1193" t="s">
        <v>40</v>
      </c>
      <c r="F49" s="1193"/>
      <c r="G49" s="1193"/>
      <c r="H49" s="1194"/>
      <c r="I49" s="358" t="s">
        <v>528</v>
      </c>
      <c r="J49" s="359" t="s">
        <v>528</v>
      </c>
      <c r="K49" s="359" t="s">
        <v>528</v>
      </c>
      <c r="L49" s="359" t="s">
        <v>528</v>
      </c>
      <c r="M49" s="360" t="s">
        <v>528</v>
      </c>
    </row>
    <row r="50" spans="2:13" ht="27.75" customHeight="1" x14ac:dyDescent="0.15">
      <c r="B50" s="1187" t="s">
        <v>41</v>
      </c>
      <c r="C50" s="1188"/>
      <c r="D50" s="109"/>
      <c r="E50" s="1193" t="s">
        <v>42</v>
      </c>
      <c r="F50" s="1193"/>
      <c r="G50" s="1193"/>
      <c r="H50" s="1194"/>
      <c r="I50" s="358">
        <v>14214</v>
      </c>
      <c r="J50" s="359">
        <v>12997</v>
      </c>
      <c r="K50" s="359">
        <v>13886</v>
      </c>
      <c r="L50" s="359">
        <v>14288</v>
      </c>
      <c r="M50" s="360">
        <v>12362</v>
      </c>
    </row>
    <row r="51" spans="2:13" ht="27.75" customHeight="1" x14ac:dyDescent="0.15">
      <c r="B51" s="1189"/>
      <c r="C51" s="1190"/>
      <c r="D51" s="106"/>
      <c r="E51" s="1193" t="s">
        <v>43</v>
      </c>
      <c r="F51" s="1193"/>
      <c r="G51" s="1193"/>
      <c r="H51" s="1194"/>
      <c r="I51" s="358">
        <v>784</v>
      </c>
      <c r="J51" s="359">
        <v>778</v>
      </c>
      <c r="K51" s="359">
        <v>763</v>
      </c>
      <c r="L51" s="359">
        <v>748</v>
      </c>
      <c r="M51" s="360">
        <v>785</v>
      </c>
    </row>
    <row r="52" spans="2:13" ht="27.75" customHeight="1" x14ac:dyDescent="0.15">
      <c r="B52" s="1191"/>
      <c r="C52" s="1192"/>
      <c r="D52" s="106"/>
      <c r="E52" s="1193" t="s">
        <v>44</v>
      </c>
      <c r="F52" s="1193"/>
      <c r="G52" s="1193"/>
      <c r="H52" s="1194"/>
      <c r="I52" s="358">
        <v>53357</v>
      </c>
      <c r="J52" s="359">
        <v>54449</v>
      </c>
      <c r="K52" s="359">
        <v>54403</v>
      </c>
      <c r="L52" s="359">
        <v>52524</v>
      </c>
      <c r="M52" s="360">
        <v>50061</v>
      </c>
    </row>
    <row r="53" spans="2:13" ht="27.75" customHeight="1" thickBot="1" x14ac:dyDescent="0.2">
      <c r="B53" s="1195" t="s">
        <v>45</v>
      </c>
      <c r="C53" s="1196"/>
      <c r="D53" s="110"/>
      <c r="E53" s="1197" t="s">
        <v>46</v>
      </c>
      <c r="F53" s="1197"/>
      <c r="G53" s="1197"/>
      <c r="H53" s="1198"/>
      <c r="I53" s="361">
        <v>21430</v>
      </c>
      <c r="J53" s="362">
        <v>22198</v>
      </c>
      <c r="K53" s="362">
        <v>18353</v>
      </c>
      <c r="L53" s="362">
        <v>15659</v>
      </c>
      <c r="M53" s="363">
        <v>14489</v>
      </c>
    </row>
    <row r="54" spans="2:13" ht="27.75" customHeight="1" x14ac:dyDescent="0.15">
      <c r="B54" s="111" t="s">
        <v>47</v>
      </c>
      <c r="C54" s="112"/>
      <c r="D54" s="112"/>
      <c r="E54" s="113"/>
      <c r="F54" s="113"/>
      <c r="G54" s="113"/>
      <c r="H54" s="113"/>
      <c r="I54" s="114"/>
      <c r="J54" s="114"/>
      <c r="K54" s="114"/>
      <c r="L54" s="114"/>
      <c r="M54" s="114"/>
    </row>
    <row r="55" spans="2:13" x14ac:dyDescent="0.15"/>
  </sheetData>
  <sheetProtection algorithmName="SHA-512" hashValue="8Jh9yGVLpUwasf9foh/DIF/E4bbtDyyKh8IE47bTHAfmjA1oCB4ed6h78tWCFceNJ8EP2PKhHpsNtGR/wQuxiQ==" saltValue="wSB5s7NPymQhOBFJGKLXV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48</v>
      </c>
    </row>
    <row r="54" spans="2:8" ht="29.25" customHeight="1" thickBot="1" x14ac:dyDescent="0.25">
      <c r="B54" s="116" t="s">
        <v>1</v>
      </c>
      <c r="C54" s="117"/>
      <c r="D54" s="117"/>
      <c r="E54" s="118" t="s">
        <v>2</v>
      </c>
      <c r="F54" s="119" t="s">
        <v>571</v>
      </c>
      <c r="G54" s="119" t="s">
        <v>572</v>
      </c>
      <c r="H54" s="120" t="s">
        <v>573</v>
      </c>
    </row>
    <row r="55" spans="2:8" ht="52.5" customHeight="1" x14ac:dyDescent="0.15">
      <c r="B55" s="121"/>
      <c r="C55" s="1214" t="s">
        <v>49</v>
      </c>
      <c r="D55" s="1214"/>
      <c r="E55" s="1215"/>
      <c r="F55" s="122">
        <v>5468</v>
      </c>
      <c r="G55" s="122">
        <v>5051</v>
      </c>
      <c r="H55" s="123">
        <v>4321</v>
      </c>
    </row>
    <row r="56" spans="2:8" ht="52.5" customHeight="1" x14ac:dyDescent="0.15">
      <c r="B56" s="124"/>
      <c r="C56" s="1216" t="s">
        <v>50</v>
      </c>
      <c r="D56" s="1216"/>
      <c r="E56" s="1217"/>
      <c r="F56" s="125">
        <v>1668</v>
      </c>
      <c r="G56" s="125">
        <v>2403</v>
      </c>
      <c r="H56" s="126">
        <v>2126</v>
      </c>
    </row>
    <row r="57" spans="2:8" ht="53.25" customHeight="1" x14ac:dyDescent="0.15">
      <c r="B57" s="124"/>
      <c r="C57" s="1218" t="s">
        <v>51</v>
      </c>
      <c r="D57" s="1218"/>
      <c r="E57" s="1219"/>
      <c r="F57" s="127">
        <v>5745</v>
      </c>
      <c r="G57" s="127">
        <v>6160</v>
      </c>
      <c r="H57" s="128">
        <v>5710</v>
      </c>
    </row>
    <row r="58" spans="2:8" ht="45.75" customHeight="1" x14ac:dyDescent="0.15">
      <c r="B58" s="129"/>
      <c r="C58" s="1206" t="s">
        <v>607</v>
      </c>
      <c r="D58" s="1207"/>
      <c r="E58" s="1208"/>
      <c r="F58" s="130">
        <v>2670</v>
      </c>
      <c r="G58" s="130">
        <v>2711</v>
      </c>
      <c r="H58" s="131">
        <v>2733</v>
      </c>
    </row>
    <row r="59" spans="2:8" ht="45.75" customHeight="1" x14ac:dyDescent="0.15">
      <c r="B59" s="129"/>
      <c r="C59" s="1206" t="s">
        <v>609</v>
      </c>
      <c r="D59" s="1207"/>
      <c r="E59" s="1208"/>
      <c r="F59" s="130">
        <v>430</v>
      </c>
      <c r="G59" s="130">
        <v>781</v>
      </c>
      <c r="H59" s="131">
        <v>823</v>
      </c>
    </row>
    <row r="60" spans="2:8" ht="45.75" customHeight="1" x14ac:dyDescent="0.15">
      <c r="B60" s="129"/>
      <c r="C60" s="1206" t="s">
        <v>610</v>
      </c>
      <c r="D60" s="1207"/>
      <c r="E60" s="1208"/>
      <c r="F60" s="130">
        <v>650</v>
      </c>
      <c r="G60" s="130">
        <v>700</v>
      </c>
      <c r="H60" s="131">
        <v>645</v>
      </c>
    </row>
    <row r="61" spans="2:8" ht="45.75" customHeight="1" x14ac:dyDescent="0.15">
      <c r="B61" s="129"/>
      <c r="C61" s="1206" t="s">
        <v>608</v>
      </c>
      <c r="D61" s="1207"/>
      <c r="E61" s="1208"/>
      <c r="F61" s="130">
        <v>970</v>
      </c>
      <c r="G61" s="130">
        <v>789</v>
      </c>
      <c r="H61" s="131">
        <v>512</v>
      </c>
    </row>
    <row r="62" spans="2:8" ht="45.75" customHeight="1" thickBot="1" x14ac:dyDescent="0.2">
      <c r="B62" s="132"/>
      <c r="C62" s="1209" t="s">
        <v>611</v>
      </c>
      <c r="D62" s="1210"/>
      <c r="E62" s="1211"/>
      <c r="F62" s="133">
        <v>376</v>
      </c>
      <c r="G62" s="133">
        <v>356</v>
      </c>
      <c r="H62" s="134">
        <v>335</v>
      </c>
    </row>
    <row r="63" spans="2:8" ht="52.5" customHeight="1" thickBot="1" x14ac:dyDescent="0.2">
      <c r="B63" s="135"/>
      <c r="C63" s="1212" t="s">
        <v>52</v>
      </c>
      <c r="D63" s="1212"/>
      <c r="E63" s="1213"/>
      <c r="F63" s="136">
        <v>12880</v>
      </c>
      <c r="G63" s="136">
        <v>13614</v>
      </c>
      <c r="H63" s="137">
        <v>12156</v>
      </c>
    </row>
    <row r="64" spans="2:8" x14ac:dyDescent="0.15"/>
  </sheetData>
  <sheetProtection algorithmName="SHA-512" hashValue="I/hNCOhhUGRH1kQddTqt0T2JvD5D3JvO1S1PMm02dKHrCe1tL37IyIq6a4Uw9va/KFgnfk36A6sGxubuew32pg==" saltValue="WnMD3h4ncpfSYt+Ar8k8N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53</v>
      </c>
      <c r="E2" s="149"/>
      <c r="F2" s="150" t="s">
        <v>566</v>
      </c>
      <c r="G2" s="151"/>
      <c r="H2" s="152"/>
    </row>
    <row r="3" spans="1:8" x14ac:dyDescent="0.15">
      <c r="A3" s="148" t="s">
        <v>559</v>
      </c>
      <c r="B3" s="153"/>
      <c r="C3" s="154"/>
      <c r="D3" s="155">
        <v>152784</v>
      </c>
      <c r="E3" s="156"/>
      <c r="F3" s="157">
        <v>79245</v>
      </c>
      <c r="G3" s="158"/>
      <c r="H3" s="159"/>
    </row>
    <row r="4" spans="1:8" x14ac:dyDescent="0.15">
      <c r="A4" s="160"/>
      <c r="B4" s="161"/>
      <c r="C4" s="162"/>
      <c r="D4" s="163">
        <v>51778</v>
      </c>
      <c r="E4" s="164"/>
      <c r="F4" s="165">
        <v>40378</v>
      </c>
      <c r="G4" s="166"/>
      <c r="H4" s="167"/>
    </row>
    <row r="5" spans="1:8" x14ac:dyDescent="0.15">
      <c r="A5" s="148" t="s">
        <v>561</v>
      </c>
      <c r="B5" s="153"/>
      <c r="C5" s="154"/>
      <c r="D5" s="155">
        <v>94445</v>
      </c>
      <c r="E5" s="156"/>
      <c r="F5" s="157">
        <v>71604</v>
      </c>
      <c r="G5" s="158"/>
      <c r="H5" s="159"/>
    </row>
    <row r="6" spans="1:8" x14ac:dyDescent="0.15">
      <c r="A6" s="160"/>
      <c r="B6" s="161"/>
      <c r="C6" s="162"/>
      <c r="D6" s="163">
        <v>39524</v>
      </c>
      <c r="E6" s="164"/>
      <c r="F6" s="165">
        <v>45121</v>
      </c>
      <c r="G6" s="166"/>
      <c r="H6" s="167"/>
    </row>
    <row r="7" spans="1:8" x14ac:dyDescent="0.15">
      <c r="A7" s="148" t="s">
        <v>562</v>
      </c>
      <c r="B7" s="153"/>
      <c r="C7" s="154"/>
      <c r="D7" s="155">
        <v>54108</v>
      </c>
      <c r="E7" s="156"/>
      <c r="F7" s="157">
        <v>67009</v>
      </c>
      <c r="G7" s="158"/>
      <c r="H7" s="159"/>
    </row>
    <row r="8" spans="1:8" x14ac:dyDescent="0.15">
      <c r="A8" s="160"/>
      <c r="B8" s="161"/>
      <c r="C8" s="162"/>
      <c r="D8" s="163">
        <v>33053</v>
      </c>
      <c r="E8" s="164"/>
      <c r="F8" s="165">
        <v>43028</v>
      </c>
      <c r="G8" s="166"/>
      <c r="H8" s="167"/>
    </row>
    <row r="9" spans="1:8" x14ac:dyDescent="0.15">
      <c r="A9" s="148" t="s">
        <v>563</v>
      </c>
      <c r="B9" s="153"/>
      <c r="C9" s="154"/>
      <c r="D9" s="155">
        <v>35468</v>
      </c>
      <c r="E9" s="156"/>
      <c r="F9" s="157">
        <v>40807</v>
      </c>
      <c r="G9" s="158"/>
      <c r="H9" s="159"/>
    </row>
    <row r="10" spans="1:8" x14ac:dyDescent="0.15">
      <c r="A10" s="160"/>
      <c r="B10" s="161"/>
      <c r="C10" s="162"/>
      <c r="D10" s="163">
        <v>12146</v>
      </c>
      <c r="E10" s="164"/>
      <c r="F10" s="165">
        <v>19520</v>
      </c>
      <c r="G10" s="166"/>
      <c r="H10" s="167"/>
    </row>
    <row r="11" spans="1:8" x14ac:dyDescent="0.15">
      <c r="A11" s="148" t="s">
        <v>564</v>
      </c>
      <c r="B11" s="153"/>
      <c r="C11" s="154"/>
      <c r="D11" s="155">
        <v>29371</v>
      </c>
      <c r="E11" s="156"/>
      <c r="F11" s="157">
        <v>37343</v>
      </c>
      <c r="G11" s="158"/>
      <c r="H11" s="159"/>
    </row>
    <row r="12" spans="1:8" x14ac:dyDescent="0.15">
      <c r="A12" s="160"/>
      <c r="B12" s="161"/>
      <c r="C12" s="168"/>
      <c r="D12" s="163">
        <v>10024</v>
      </c>
      <c r="E12" s="164"/>
      <c r="F12" s="165">
        <v>17633</v>
      </c>
      <c r="G12" s="166"/>
      <c r="H12" s="167"/>
    </row>
    <row r="13" spans="1:8" x14ac:dyDescent="0.15">
      <c r="A13" s="148"/>
      <c r="B13" s="153"/>
      <c r="C13" s="169"/>
      <c r="D13" s="170">
        <v>73235</v>
      </c>
      <c r="E13" s="171"/>
      <c r="F13" s="172">
        <v>59202</v>
      </c>
      <c r="G13" s="173"/>
      <c r="H13" s="159"/>
    </row>
    <row r="14" spans="1:8" x14ac:dyDescent="0.15">
      <c r="A14" s="160"/>
      <c r="B14" s="161"/>
      <c r="C14" s="162"/>
      <c r="D14" s="163">
        <v>29305</v>
      </c>
      <c r="E14" s="164"/>
      <c r="F14" s="165">
        <v>33136</v>
      </c>
      <c r="G14" s="166"/>
      <c r="H14" s="167"/>
    </row>
    <row r="17" spans="1:11" x14ac:dyDescent="0.15">
      <c r="A17" s="144" t="s">
        <v>54</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55</v>
      </c>
      <c r="B19" s="174">
        <f>ROUND(VALUE(SUBSTITUTE(実質収支比率等に係る経年分析!F$48,"▲","-")),2)</f>
        <v>4.04</v>
      </c>
      <c r="C19" s="174">
        <f>ROUND(VALUE(SUBSTITUTE(実質収支比率等に係る経年分析!G$48,"▲","-")),2)</f>
        <v>6.25</v>
      </c>
      <c r="D19" s="174">
        <f>ROUND(VALUE(SUBSTITUTE(実質収支比率等に係る経年分析!H$48,"▲","-")),2)</f>
        <v>3.11</v>
      </c>
      <c r="E19" s="174">
        <f>ROUND(VALUE(SUBSTITUTE(実質収支比率等に係る経年分析!I$48,"▲","-")),2)</f>
        <v>4.25</v>
      </c>
      <c r="F19" s="174">
        <f>ROUND(VALUE(SUBSTITUTE(実質収支比率等に係る経年分析!J$48,"▲","-")),2)</f>
        <v>4.3</v>
      </c>
    </row>
    <row r="20" spans="1:11" x14ac:dyDescent="0.15">
      <c r="A20" s="174" t="s">
        <v>56</v>
      </c>
      <c r="B20" s="174">
        <f>ROUND(VALUE(SUBSTITUTE(実質収支比率等に係る経年分析!F$47,"▲","-")),2)</f>
        <v>21.46</v>
      </c>
      <c r="C20" s="174">
        <f>ROUND(VALUE(SUBSTITUTE(実質収支比率等に係る経年分析!G$47,"▲","-")),2)</f>
        <v>19.41</v>
      </c>
      <c r="D20" s="174">
        <f>ROUND(VALUE(SUBSTITUTE(実質収支比率等に係る経年分析!H$47,"▲","-")),2)</f>
        <v>20.55</v>
      </c>
      <c r="E20" s="174">
        <f>ROUND(VALUE(SUBSTITUTE(実質収支比率等に係る経年分析!I$47,"▲","-")),2)</f>
        <v>18.41</v>
      </c>
      <c r="F20" s="174">
        <f>ROUND(VALUE(SUBSTITUTE(実質収支比率等に係る経年分析!J$47,"▲","-")),2)</f>
        <v>16.3</v>
      </c>
    </row>
    <row r="21" spans="1:11" x14ac:dyDescent="0.15">
      <c r="A21" s="174" t="s">
        <v>57</v>
      </c>
      <c r="B21" s="174">
        <f>IF(ISNUMBER(VALUE(SUBSTITUTE(実質収支比率等に係る経年分析!F$49,"▲","-"))),ROUND(VALUE(SUBSTITUTE(実質収支比率等に係る経年分析!F$49,"▲","-")),2),NA())</f>
        <v>-4.49</v>
      </c>
      <c r="C21" s="174">
        <f>IF(ISNUMBER(VALUE(SUBSTITUTE(実質収支比率等に係る経年分析!G$49,"▲","-"))),ROUND(VALUE(SUBSTITUTE(実質収支比率等に係る経年分析!G$49,"▲","-")),2),NA())</f>
        <v>-2.5299999999999998</v>
      </c>
      <c r="D21" s="174">
        <f>IF(ISNUMBER(VALUE(SUBSTITUTE(実質収支比率等に係る経年分析!H$49,"▲","-"))),ROUND(VALUE(SUBSTITUTE(実質収支比率等に係る経年分析!H$49,"▲","-")),2),NA())</f>
        <v>-4.9800000000000004</v>
      </c>
      <c r="E21" s="174">
        <f>IF(ISNUMBER(VALUE(SUBSTITUTE(実質収支比率等に係る経年分析!I$49,"▲","-"))),ROUND(VALUE(SUBSTITUTE(実質収支比率等に係る経年分析!I$49,"▲","-")),2),NA())</f>
        <v>-1.85</v>
      </c>
      <c r="F21" s="174">
        <f>IF(ISNUMBER(VALUE(SUBSTITUTE(実質収支比率等に係る経年分析!J$49,"▲","-"))),ROUND(VALUE(SUBSTITUTE(実質収支比率等に係る経年分析!J$49,"▲","-")),2),NA())</f>
        <v>-5.12</v>
      </c>
    </row>
    <row r="24" spans="1:11" x14ac:dyDescent="0.15">
      <c r="A24" s="144" t="s">
        <v>58</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59</v>
      </c>
      <c r="C26" s="175" t="s">
        <v>60</v>
      </c>
      <c r="D26" s="175" t="s">
        <v>59</v>
      </c>
      <c r="E26" s="175" t="s">
        <v>60</v>
      </c>
      <c r="F26" s="175" t="s">
        <v>59</v>
      </c>
      <c r="G26" s="175" t="s">
        <v>60</v>
      </c>
      <c r="H26" s="175" t="s">
        <v>59</v>
      </c>
      <c r="I26" s="175" t="s">
        <v>60</v>
      </c>
      <c r="J26" s="175" t="s">
        <v>59</v>
      </c>
      <c r="K26" s="175" t="s">
        <v>60</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0.35</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0.81</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0.01</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str">
        <f>IF(連結実質赤字比率に係る赤字・黒字の構成分析!C$41="",NA(),連結実質赤字比率に係る赤字・黒字の構成分析!C$41)</f>
        <v>後期高齢者医療特別会計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7.0000000000000007E-2</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0.05</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0.05</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0.05</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7.0000000000000007E-2</v>
      </c>
    </row>
    <row r="30" spans="1:11" x14ac:dyDescent="0.15">
      <c r="A30" s="175" t="str">
        <f>IF(連結実質赤字比率に係る赤字・黒字の構成分析!C$40="",NA(),連結実質赤字比率に係る赤字・黒字の構成分析!C$40)</f>
        <v>老人保健施設事業会計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0.21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0.24</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0.19</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0.13</v>
      </c>
    </row>
    <row r="31" spans="1:11" x14ac:dyDescent="0.1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1.17</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1.25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1.1399999999999999</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1.42</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1.07</v>
      </c>
    </row>
    <row r="32" spans="1:11" x14ac:dyDescent="0.15">
      <c r="A32" s="175" t="str">
        <f>IF(連結実質赤字比率に係る赤字・黒字の構成分析!C$38="",NA(),連結実質赤字比率に係る赤字・黒字の構成分析!C$38)</f>
        <v>介護保険特別会計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1.27</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0.54</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0.84</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1.06</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1.38</v>
      </c>
    </row>
    <row r="33" spans="1:16" x14ac:dyDescent="0.15">
      <c r="A33" s="175" t="str">
        <f>IF(連結実質赤字比率に係る赤字・黒字の構成分析!C$37="",NA(),連結実質赤字比率に係る赤字・黒字の構成分析!C$37)</f>
        <v>下水道事業会計</v>
      </c>
      <c r="B33" s="175" t="e">
        <f>IF(ROUND(VALUE(SUBSTITUTE(連結実質赤字比率に係る赤字・黒字の構成分析!F$37,"▲", "-")), 2) &lt; 0, ABS(ROUND(VALUE(SUBSTITUTE(連結実質赤字比率に係る赤字・黒字の構成分析!F$37,"▲", "-")), 2)), NA())</f>
        <v>#VALUE!</v>
      </c>
      <c r="C33" s="175" t="e">
        <f>IF(ROUND(VALUE(SUBSTITUTE(連結実質赤字比率に係る赤字・黒字の構成分析!F$37,"▲", "-")), 2) &gt;= 0, ABS(ROUND(VALUE(SUBSTITUTE(連結実質赤字比率に係る赤字・黒字の構成分析!F$37,"▲", "-")), 2)), NA())</f>
        <v>#VALUE!</v>
      </c>
      <c r="D33" s="175" t="e">
        <f>IF(ROUND(VALUE(SUBSTITUTE(連結実質赤字比率に係る赤字・黒字の構成分析!G$37,"▲", "-")), 2) &lt; 0, ABS(ROUND(VALUE(SUBSTITUTE(連結実質赤字比率に係る赤字・黒字の構成分析!G$37,"▲", "-")), 2)), NA())</f>
        <v>#VALUE!</v>
      </c>
      <c r="E33" s="175" t="e">
        <f>IF(ROUND(VALUE(SUBSTITUTE(連結実質赤字比率に係る赤字・黒字の構成分析!G$37,"▲", "-")), 2) &gt;= 0, ABS(ROUND(VALUE(SUBSTITUTE(連結実質赤字比率に係る赤字・黒字の構成分析!G$37,"▲", "-")), 2)), NA())</f>
        <v>#VALUE!</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0.63</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1.23</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1.54</v>
      </c>
    </row>
    <row r="34" spans="1:16" x14ac:dyDescent="0.15">
      <c r="A34" s="175" t="str">
        <f>IF(連結実質赤字比率に係る赤字・黒字の構成分析!C$36="",NA(),連結実質赤字比率に係る赤字・黒字の構成分析!C$36)</f>
        <v>病院事業会計</v>
      </c>
      <c r="B34" s="175">
        <f>IF(ROUND(VALUE(SUBSTITUTE(連結実質赤字比率に係る赤字・黒字の構成分析!F$36,"▲", "-")), 2) &lt; 0, ABS(ROUND(VALUE(SUBSTITUTE(連結実質赤字比率に係る赤字・黒字の構成分析!F$36,"▲", "-")), 2)), NA())</f>
        <v>4.0199999999999996</v>
      </c>
      <c r="C34" s="175" t="e">
        <f>IF(ROUND(VALUE(SUBSTITUTE(連結実質赤字比率に係る赤字・黒字の構成分析!F$36,"▲", "-")), 2) &gt;= 0, ABS(ROUND(VALUE(SUBSTITUTE(連結実質赤字比率に係る赤字・黒字の構成分析!F$36,"▲", "-")), 2)), NA())</f>
        <v>#N/A</v>
      </c>
      <c r="D34" s="175">
        <f>IF(ROUND(VALUE(SUBSTITUTE(連結実質赤字比率に係る赤字・黒字の構成分析!G$36,"▲", "-")), 2) &lt; 0, ABS(ROUND(VALUE(SUBSTITUTE(連結実質赤字比率に係る赤字・黒字の構成分析!G$36,"▲", "-")), 2)), NA())</f>
        <v>3.84</v>
      </c>
      <c r="E34" s="175" t="e">
        <f>IF(ROUND(VALUE(SUBSTITUTE(連結実質赤字比率に係る赤字・黒字の構成分析!G$36,"▲", "-")), 2) &gt;= 0, ABS(ROUND(VALUE(SUBSTITUTE(連結実質赤字比率に係る赤字・黒字の構成分析!G$36,"▲", "-")), 2)), NA())</f>
        <v>#N/A</v>
      </c>
      <c r="F34" s="175">
        <f>IF(ROUND(VALUE(SUBSTITUTE(連結実質赤字比率に係る赤字・黒字の構成分析!H$36,"▲", "-")), 2) &lt; 0, ABS(ROUND(VALUE(SUBSTITUTE(連結実質赤字比率に係る赤字・黒字の構成分析!H$36,"▲", "-")), 2)), NA())</f>
        <v>2.09</v>
      </c>
      <c r="G34" s="175" t="e">
        <f>IF(ROUND(VALUE(SUBSTITUTE(連結実質赤字比率に係る赤字・黒字の構成分析!H$36,"▲", "-")), 2) &gt;= 0, ABS(ROUND(VALUE(SUBSTITUTE(連結実質赤字比率に係る赤字・黒字の構成分析!H$36,"▲", "-")), 2)), NA())</f>
        <v>#N/A</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0.18</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2.36</v>
      </c>
    </row>
    <row r="35" spans="1:16" x14ac:dyDescent="0.15">
      <c r="A35" s="175" t="str">
        <f>IF(連結実質赤字比率に係る赤字・黒字の構成分析!C$35="",NA(),連結実質赤字比率に係る赤字・黒字の構成分析!C$35)</f>
        <v>一般会計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4.04</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6.25</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3.1</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4.24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4.29</v>
      </c>
    </row>
    <row r="36" spans="1:16" x14ac:dyDescent="0.1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10.59</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10.16</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10.1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9.76</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9.5299999999999994</v>
      </c>
    </row>
    <row r="39" spans="1:16" x14ac:dyDescent="0.15">
      <c r="A39" s="144" t="s">
        <v>61</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62</v>
      </c>
      <c r="C41" s="176"/>
      <c r="D41" s="176" t="s">
        <v>63</v>
      </c>
      <c r="E41" s="176" t="s">
        <v>62</v>
      </c>
      <c r="F41" s="176"/>
      <c r="G41" s="176" t="s">
        <v>63</v>
      </c>
      <c r="H41" s="176" t="s">
        <v>62</v>
      </c>
      <c r="I41" s="176"/>
      <c r="J41" s="176" t="s">
        <v>63</v>
      </c>
      <c r="K41" s="176" t="s">
        <v>62</v>
      </c>
      <c r="L41" s="176"/>
      <c r="M41" s="176" t="s">
        <v>63</v>
      </c>
      <c r="N41" s="176" t="s">
        <v>62</v>
      </c>
      <c r="O41" s="176"/>
      <c r="P41" s="176" t="s">
        <v>63</v>
      </c>
    </row>
    <row r="42" spans="1:16" x14ac:dyDescent="0.15">
      <c r="A42" s="176" t="s">
        <v>64</v>
      </c>
      <c r="B42" s="176"/>
      <c r="C42" s="176"/>
      <c r="D42" s="176">
        <f>'実質公債費比率（分子）の構造'!K$52</f>
        <v>4710</v>
      </c>
      <c r="E42" s="176"/>
      <c r="F42" s="176"/>
      <c r="G42" s="176">
        <f>'実質公債費比率（分子）の構造'!L$52</f>
        <v>4647</v>
      </c>
      <c r="H42" s="176"/>
      <c r="I42" s="176"/>
      <c r="J42" s="176">
        <f>'実質公債費比率（分子）の構造'!M$52</f>
        <v>4640</v>
      </c>
      <c r="K42" s="176"/>
      <c r="L42" s="176"/>
      <c r="M42" s="176">
        <f>'実質公債費比率（分子）の構造'!N$52</f>
        <v>4873</v>
      </c>
      <c r="N42" s="176"/>
      <c r="O42" s="176"/>
      <c r="P42" s="176">
        <f>'実質公債費比率（分子）の構造'!O$52</f>
        <v>4815</v>
      </c>
    </row>
    <row r="43" spans="1:16" x14ac:dyDescent="0.15">
      <c r="A43" s="176" t="s">
        <v>65</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15">
      <c r="A44" s="176" t="s">
        <v>66</v>
      </c>
      <c r="B44" s="176">
        <f>'実質公債費比率（分子）の構造'!K$50</f>
        <v>23</v>
      </c>
      <c r="C44" s="176"/>
      <c r="D44" s="176"/>
      <c r="E44" s="176">
        <f>'実質公債費比率（分子）の構造'!L$50</f>
        <v>21</v>
      </c>
      <c r="F44" s="176"/>
      <c r="G44" s="176"/>
      <c r="H44" s="176">
        <f>'実質公債費比率（分子）の構造'!M$50</f>
        <v>25</v>
      </c>
      <c r="I44" s="176"/>
      <c r="J44" s="176"/>
      <c r="K44" s="176">
        <f>'実質公債費比率（分子）の構造'!N$50</f>
        <v>20</v>
      </c>
      <c r="L44" s="176"/>
      <c r="M44" s="176"/>
      <c r="N44" s="176">
        <f>'実質公債費比率（分子）の構造'!O$50</f>
        <v>6</v>
      </c>
      <c r="O44" s="176"/>
      <c r="P44" s="176"/>
    </row>
    <row r="45" spans="1:16" x14ac:dyDescent="0.15">
      <c r="A45" s="176" t="s">
        <v>67</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15">
      <c r="A46" s="176" t="s">
        <v>68</v>
      </c>
      <c r="B46" s="176">
        <f>'実質公債費比率（分子）の構造'!K$48</f>
        <v>2017</v>
      </c>
      <c r="C46" s="176"/>
      <c r="D46" s="176"/>
      <c r="E46" s="176">
        <f>'実質公債費比率（分子）の構造'!L$48</f>
        <v>1984</v>
      </c>
      <c r="F46" s="176"/>
      <c r="G46" s="176"/>
      <c r="H46" s="176">
        <f>'実質公債費比率（分子）の構造'!M$48</f>
        <v>1786</v>
      </c>
      <c r="I46" s="176"/>
      <c r="J46" s="176"/>
      <c r="K46" s="176">
        <f>'実質公債費比率（分子）の構造'!N$48</f>
        <v>1848</v>
      </c>
      <c r="L46" s="176"/>
      <c r="M46" s="176"/>
      <c r="N46" s="176">
        <f>'実質公債費比率（分子）の構造'!O$48</f>
        <v>1890</v>
      </c>
      <c r="O46" s="176"/>
      <c r="P46" s="176"/>
    </row>
    <row r="47" spans="1:16" x14ac:dyDescent="0.15">
      <c r="A47" s="176" t="s">
        <v>69</v>
      </c>
      <c r="B47" s="176">
        <f>'実質公債費比率（分子）の構造'!K$47</f>
        <v>102</v>
      </c>
      <c r="C47" s="176"/>
      <c r="D47" s="176"/>
      <c r="E47" s="176">
        <f>'実質公債費比率（分子）の構造'!L$47</f>
        <v>100</v>
      </c>
      <c r="F47" s="176"/>
      <c r="G47" s="176"/>
      <c r="H47" s="176">
        <f>'実質公債費比率（分子）の構造'!M$47</f>
        <v>99</v>
      </c>
      <c r="I47" s="176"/>
      <c r="J47" s="176"/>
      <c r="K47" s="176">
        <f>'実質公債費比率（分子）の構造'!N$47</f>
        <v>97</v>
      </c>
      <c r="L47" s="176"/>
      <c r="M47" s="176"/>
      <c r="N47" s="176">
        <f>'実質公債費比率（分子）の構造'!O$47</f>
        <v>91</v>
      </c>
      <c r="O47" s="176"/>
      <c r="P47" s="176"/>
    </row>
    <row r="48" spans="1:16" x14ac:dyDescent="0.15">
      <c r="A48" s="176" t="s">
        <v>70</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71</v>
      </c>
      <c r="B49" s="176">
        <f>'実質公債費比率（分子）の構造'!K$45</f>
        <v>4160</v>
      </c>
      <c r="C49" s="176"/>
      <c r="D49" s="176"/>
      <c r="E49" s="176">
        <f>'実質公債費比率（分子）の構造'!L$45</f>
        <v>4147</v>
      </c>
      <c r="F49" s="176"/>
      <c r="G49" s="176"/>
      <c r="H49" s="176">
        <f>'実質公債費比率（分子）の構造'!M$45</f>
        <v>4345</v>
      </c>
      <c r="I49" s="176"/>
      <c r="J49" s="176"/>
      <c r="K49" s="176">
        <f>'実質公債費比率（分子）の構造'!N$45</f>
        <v>4468</v>
      </c>
      <c r="L49" s="176"/>
      <c r="M49" s="176"/>
      <c r="N49" s="176">
        <f>'実質公債費比率（分子）の構造'!O$45</f>
        <v>5176</v>
      </c>
      <c r="O49" s="176"/>
      <c r="P49" s="176"/>
    </row>
    <row r="50" spans="1:16" x14ac:dyDescent="0.15">
      <c r="A50" s="176" t="s">
        <v>72</v>
      </c>
      <c r="B50" s="176" t="e">
        <f>NA()</f>
        <v>#N/A</v>
      </c>
      <c r="C50" s="176">
        <f>IF(ISNUMBER('実質公債費比率（分子）の構造'!K$53),'実質公債費比率（分子）の構造'!K$53,NA())</f>
        <v>1592</v>
      </c>
      <c r="D50" s="176" t="e">
        <f>NA()</f>
        <v>#N/A</v>
      </c>
      <c r="E50" s="176" t="e">
        <f>NA()</f>
        <v>#N/A</v>
      </c>
      <c r="F50" s="176">
        <f>IF(ISNUMBER('実質公債費比率（分子）の構造'!L$53),'実質公債費比率（分子）の構造'!L$53,NA())</f>
        <v>1605</v>
      </c>
      <c r="G50" s="176" t="e">
        <f>NA()</f>
        <v>#N/A</v>
      </c>
      <c r="H50" s="176" t="e">
        <f>NA()</f>
        <v>#N/A</v>
      </c>
      <c r="I50" s="176">
        <f>IF(ISNUMBER('実質公債費比率（分子）の構造'!M$53),'実質公債費比率（分子）の構造'!M$53,NA())</f>
        <v>1615</v>
      </c>
      <c r="J50" s="176" t="e">
        <f>NA()</f>
        <v>#N/A</v>
      </c>
      <c r="K50" s="176" t="e">
        <f>NA()</f>
        <v>#N/A</v>
      </c>
      <c r="L50" s="176">
        <f>IF(ISNUMBER('実質公債費比率（分子）の構造'!N$53),'実質公債費比率（分子）の構造'!N$53,NA())</f>
        <v>1560</v>
      </c>
      <c r="M50" s="176" t="e">
        <f>NA()</f>
        <v>#N/A</v>
      </c>
      <c r="N50" s="176" t="e">
        <f>NA()</f>
        <v>#N/A</v>
      </c>
      <c r="O50" s="176">
        <f>IF(ISNUMBER('実質公債費比率（分子）の構造'!O$53),'実質公債費比率（分子）の構造'!O$53,NA())</f>
        <v>2348</v>
      </c>
      <c r="P50" s="176" t="e">
        <f>NA()</f>
        <v>#N/A</v>
      </c>
    </row>
    <row r="53" spans="1:16" x14ac:dyDescent="0.15">
      <c r="A53" s="144" t="s">
        <v>73</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74</v>
      </c>
      <c r="C55" s="175"/>
      <c r="D55" s="175" t="s">
        <v>75</v>
      </c>
      <c r="E55" s="175" t="s">
        <v>74</v>
      </c>
      <c r="F55" s="175"/>
      <c r="G55" s="175" t="s">
        <v>75</v>
      </c>
      <c r="H55" s="175" t="s">
        <v>74</v>
      </c>
      <c r="I55" s="175"/>
      <c r="J55" s="175" t="s">
        <v>75</v>
      </c>
      <c r="K55" s="175" t="s">
        <v>74</v>
      </c>
      <c r="L55" s="175"/>
      <c r="M55" s="175" t="s">
        <v>75</v>
      </c>
      <c r="N55" s="175" t="s">
        <v>74</v>
      </c>
      <c r="O55" s="175"/>
      <c r="P55" s="175" t="s">
        <v>75</v>
      </c>
    </row>
    <row r="56" spans="1:16" x14ac:dyDescent="0.15">
      <c r="A56" s="175" t="s">
        <v>44</v>
      </c>
      <c r="B56" s="175"/>
      <c r="C56" s="175"/>
      <c r="D56" s="175">
        <f>'将来負担比率（分子）の構造'!I$52</f>
        <v>53357</v>
      </c>
      <c r="E56" s="175"/>
      <c r="F56" s="175"/>
      <c r="G56" s="175">
        <f>'将来負担比率（分子）の構造'!J$52</f>
        <v>54449</v>
      </c>
      <c r="H56" s="175"/>
      <c r="I56" s="175"/>
      <c r="J56" s="175">
        <f>'将来負担比率（分子）の構造'!K$52</f>
        <v>54403</v>
      </c>
      <c r="K56" s="175"/>
      <c r="L56" s="175"/>
      <c r="M56" s="175">
        <f>'将来負担比率（分子）の構造'!L$52</f>
        <v>52524</v>
      </c>
      <c r="N56" s="175"/>
      <c r="O56" s="175"/>
      <c r="P56" s="175">
        <f>'将来負担比率（分子）の構造'!M$52</f>
        <v>50061</v>
      </c>
    </row>
    <row r="57" spans="1:16" x14ac:dyDescent="0.15">
      <c r="A57" s="175" t="s">
        <v>43</v>
      </c>
      <c r="B57" s="175"/>
      <c r="C57" s="175"/>
      <c r="D57" s="175">
        <f>'将来負担比率（分子）の構造'!I$51</f>
        <v>784</v>
      </c>
      <c r="E57" s="175"/>
      <c r="F57" s="175"/>
      <c r="G57" s="175">
        <f>'将来負担比率（分子）の構造'!J$51</f>
        <v>778</v>
      </c>
      <c r="H57" s="175"/>
      <c r="I57" s="175"/>
      <c r="J57" s="175">
        <f>'将来負担比率（分子）の構造'!K$51</f>
        <v>763</v>
      </c>
      <c r="K57" s="175"/>
      <c r="L57" s="175"/>
      <c r="M57" s="175">
        <f>'将来負担比率（分子）の構造'!L$51</f>
        <v>748</v>
      </c>
      <c r="N57" s="175"/>
      <c r="O57" s="175"/>
      <c r="P57" s="175">
        <f>'将来負担比率（分子）の構造'!M$51</f>
        <v>785</v>
      </c>
    </row>
    <row r="58" spans="1:16" x14ac:dyDescent="0.15">
      <c r="A58" s="175" t="s">
        <v>42</v>
      </c>
      <c r="B58" s="175"/>
      <c r="C58" s="175"/>
      <c r="D58" s="175">
        <f>'将来負担比率（分子）の構造'!I$50</f>
        <v>14214</v>
      </c>
      <c r="E58" s="175"/>
      <c r="F58" s="175"/>
      <c r="G58" s="175">
        <f>'将来負担比率（分子）の構造'!J$50</f>
        <v>12997</v>
      </c>
      <c r="H58" s="175"/>
      <c r="I58" s="175"/>
      <c r="J58" s="175">
        <f>'将来負担比率（分子）の構造'!K$50</f>
        <v>13886</v>
      </c>
      <c r="K58" s="175"/>
      <c r="L58" s="175"/>
      <c r="M58" s="175">
        <f>'将来負担比率（分子）の構造'!L$50</f>
        <v>14288</v>
      </c>
      <c r="N58" s="175"/>
      <c r="O58" s="175"/>
      <c r="P58" s="175">
        <f>'将来負担比率（分子）の構造'!M$50</f>
        <v>12362</v>
      </c>
    </row>
    <row r="59" spans="1:16" x14ac:dyDescent="0.15">
      <c r="A59" s="175" t="s">
        <v>40</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39</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37</v>
      </c>
      <c r="B61" s="175">
        <f>'将来負担比率（分子）の構造'!I$46</f>
        <v>13</v>
      </c>
      <c r="C61" s="175"/>
      <c r="D61" s="175"/>
      <c r="E61" s="175">
        <f>'将来負担比率（分子）の構造'!J$46</f>
        <v>13</v>
      </c>
      <c r="F61" s="175"/>
      <c r="G61" s="175"/>
      <c r="H61" s="175">
        <f>'将来負担比率（分子）の構造'!K$46</f>
        <v>8</v>
      </c>
      <c r="I61" s="175"/>
      <c r="J61" s="175"/>
      <c r="K61" s="175" t="str">
        <f>'将来負担比率（分子）の構造'!L$46</f>
        <v>-</v>
      </c>
      <c r="L61" s="175"/>
      <c r="M61" s="175"/>
      <c r="N61" s="175" t="str">
        <f>'将来負担比率（分子）の構造'!M$46</f>
        <v>-</v>
      </c>
      <c r="O61" s="175"/>
      <c r="P61" s="175"/>
    </row>
    <row r="62" spans="1:16" x14ac:dyDescent="0.15">
      <c r="A62" s="175" t="s">
        <v>36</v>
      </c>
      <c r="B62" s="175">
        <f>'将来負担比率（分子）の構造'!I$45</f>
        <v>6030</v>
      </c>
      <c r="C62" s="175"/>
      <c r="D62" s="175"/>
      <c r="E62" s="175">
        <f>'将来負担比率（分子）の構造'!J$45</f>
        <v>5673</v>
      </c>
      <c r="F62" s="175"/>
      <c r="G62" s="175"/>
      <c r="H62" s="175">
        <f>'将来負担比率（分子）の構造'!K$45</f>
        <v>5358</v>
      </c>
      <c r="I62" s="175"/>
      <c r="J62" s="175"/>
      <c r="K62" s="175">
        <f>'将来負担比率（分子）の構造'!L$45</f>
        <v>5493</v>
      </c>
      <c r="L62" s="175"/>
      <c r="M62" s="175"/>
      <c r="N62" s="175">
        <f>'将来負担比率（分子）の構造'!M$45</f>
        <v>5096</v>
      </c>
      <c r="O62" s="175"/>
      <c r="P62" s="175"/>
    </row>
    <row r="63" spans="1:16" x14ac:dyDescent="0.15">
      <c r="A63" s="175" t="s">
        <v>35</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t="str">
        <f>'将来負担比率（分子）の構造'!M$44</f>
        <v>-</v>
      </c>
      <c r="O63" s="175"/>
      <c r="P63" s="175"/>
    </row>
    <row r="64" spans="1:16" x14ac:dyDescent="0.15">
      <c r="A64" s="175" t="s">
        <v>34</v>
      </c>
      <c r="B64" s="175">
        <f>'将来負担比率（分子）の構造'!I$43</f>
        <v>32356</v>
      </c>
      <c r="C64" s="175"/>
      <c r="D64" s="175"/>
      <c r="E64" s="175">
        <f>'将来負担比率（分子）の構造'!J$43</f>
        <v>32085</v>
      </c>
      <c r="F64" s="175"/>
      <c r="G64" s="175"/>
      <c r="H64" s="175">
        <f>'将来負担比率（分子）の構造'!K$43</f>
        <v>29758</v>
      </c>
      <c r="I64" s="175"/>
      <c r="J64" s="175"/>
      <c r="K64" s="175">
        <f>'将来負担比率（分子）の構造'!L$43</f>
        <v>27015</v>
      </c>
      <c r="L64" s="175"/>
      <c r="M64" s="175"/>
      <c r="N64" s="175">
        <f>'将来負担比率（分子）の構造'!M$43</f>
        <v>24324</v>
      </c>
      <c r="O64" s="175"/>
      <c r="P64" s="175"/>
    </row>
    <row r="65" spans="1:16" x14ac:dyDescent="0.15">
      <c r="A65" s="175" t="s">
        <v>33</v>
      </c>
      <c r="B65" s="175">
        <f>'将来負担比率（分子）の構造'!I$42</f>
        <v>36</v>
      </c>
      <c r="C65" s="175"/>
      <c r="D65" s="175"/>
      <c r="E65" s="175">
        <f>'将来負担比率（分子）の構造'!J$42</f>
        <v>21</v>
      </c>
      <c r="F65" s="175"/>
      <c r="G65" s="175"/>
      <c r="H65" s="175">
        <f>'将来負担比率（分子）の構造'!K$42</f>
        <v>3</v>
      </c>
      <c r="I65" s="175"/>
      <c r="J65" s="175"/>
      <c r="K65" s="175" t="str">
        <f>'将来負担比率（分子）の構造'!L$42</f>
        <v>-</v>
      </c>
      <c r="L65" s="175"/>
      <c r="M65" s="175"/>
      <c r="N65" s="175" t="str">
        <f>'将来負担比率（分子）の構造'!M$42</f>
        <v>-</v>
      </c>
      <c r="O65" s="175"/>
      <c r="P65" s="175"/>
    </row>
    <row r="66" spans="1:16" x14ac:dyDescent="0.15">
      <c r="A66" s="175" t="s">
        <v>32</v>
      </c>
      <c r="B66" s="175">
        <f>'将来負担比率（分子）の構造'!I$41</f>
        <v>51351</v>
      </c>
      <c r="C66" s="175"/>
      <c r="D66" s="175"/>
      <c r="E66" s="175">
        <f>'将来負担比率（分子）の構造'!J$41</f>
        <v>52629</v>
      </c>
      <c r="F66" s="175"/>
      <c r="G66" s="175"/>
      <c r="H66" s="175">
        <f>'将来負担比率（分子）の構造'!K$41</f>
        <v>52278</v>
      </c>
      <c r="I66" s="175"/>
      <c r="J66" s="175"/>
      <c r="K66" s="175">
        <f>'将来負担比率（分子）の構造'!L$41</f>
        <v>50712</v>
      </c>
      <c r="L66" s="175"/>
      <c r="M66" s="175"/>
      <c r="N66" s="175">
        <f>'将来負担比率（分子）の構造'!M$41</f>
        <v>48277</v>
      </c>
      <c r="O66" s="175"/>
      <c r="P66" s="175"/>
    </row>
    <row r="67" spans="1:16" x14ac:dyDescent="0.15">
      <c r="A67" s="175" t="s">
        <v>76</v>
      </c>
      <c r="B67" s="175" t="e">
        <f>NA()</f>
        <v>#N/A</v>
      </c>
      <c r="C67" s="175">
        <f>IF(ISNUMBER('将来負担比率（分子）の構造'!I$53), IF('将来負担比率（分子）の構造'!I$53 &lt; 0, 0, '将来負担比率（分子）の構造'!I$53), NA())</f>
        <v>21430</v>
      </c>
      <c r="D67" s="175" t="e">
        <f>NA()</f>
        <v>#N/A</v>
      </c>
      <c r="E67" s="175" t="e">
        <f>NA()</f>
        <v>#N/A</v>
      </c>
      <c r="F67" s="175">
        <f>IF(ISNUMBER('将来負担比率（分子）の構造'!J$53), IF('将来負担比率（分子）の構造'!J$53 &lt; 0, 0, '将来負担比率（分子）の構造'!J$53), NA())</f>
        <v>22198</v>
      </c>
      <c r="G67" s="175" t="e">
        <f>NA()</f>
        <v>#N/A</v>
      </c>
      <c r="H67" s="175" t="e">
        <f>NA()</f>
        <v>#N/A</v>
      </c>
      <c r="I67" s="175">
        <f>IF(ISNUMBER('将来負担比率（分子）の構造'!K$53), IF('将来負担比率（分子）の構造'!K$53 &lt; 0, 0, '将来負担比率（分子）の構造'!K$53), NA())</f>
        <v>18353</v>
      </c>
      <c r="J67" s="175" t="e">
        <f>NA()</f>
        <v>#N/A</v>
      </c>
      <c r="K67" s="175" t="e">
        <f>NA()</f>
        <v>#N/A</v>
      </c>
      <c r="L67" s="175">
        <f>IF(ISNUMBER('将来負担比率（分子）の構造'!L$53), IF('将来負担比率（分子）の構造'!L$53 &lt; 0, 0, '将来負担比率（分子）の構造'!L$53), NA())</f>
        <v>15659</v>
      </c>
      <c r="M67" s="175" t="e">
        <f>NA()</f>
        <v>#N/A</v>
      </c>
      <c r="N67" s="175" t="e">
        <f>NA()</f>
        <v>#N/A</v>
      </c>
      <c r="O67" s="175">
        <f>IF(ISNUMBER('将来負担比率（分子）の構造'!M$53), IF('将来負担比率（分子）の構造'!M$53 &lt; 0, 0, '将来負担比率（分子）の構造'!M$53), NA())</f>
        <v>14489</v>
      </c>
      <c r="P67" s="175" t="e">
        <f>NA()</f>
        <v>#N/A</v>
      </c>
    </row>
    <row r="70" spans="1:16" x14ac:dyDescent="0.15">
      <c r="A70" s="177" t="s">
        <v>77</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78</v>
      </c>
      <c r="B72" s="179">
        <f>基金残高に係る経年分析!F55</f>
        <v>5468</v>
      </c>
      <c r="C72" s="179">
        <f>基金残高に係る経年分析!G55</f>
        <v>5051</v>
      </c>
      <c r="D72" s="179">
        <f>基金残高に係る経年分析!H55</f>
        <v>4321</v>
      </c>
    </row>
    <row r="73" spans="1:16" x14ac:dyDescent="0.15">
      <c r="A73" s="178" t="s">
        <v>79</v>
      </c>
      <c r="B73" s="179">
        <f>基金残高に係る経年分析!F56</f>
        <v>1668</v>
      </c>
      <c r="C73" s="179">
        <f>基金残高に係る経年分析!G56</f>
        <v>2403</v>
      </c>
      <c r="D73" s="179">
        <f>基金残高に係る経年分析!H56</f>
        <v>2126</v>
      </c>
    </row>
    <row r="74" spans="1:16" x14ac:dyDescent="0.15">
      <c r="A74" s="178" t="s">
        <v>80</v>
      </c>
      <c r="B74" s="179">
        <f>基金残高に係る経年分析!F57</f>
        <v>5745</v>
      </c>
      <c r="C74" s="179">
        <f>基金残高に係る経年分析!G57</f>
        <v>6160</v>
      </c>
      <c r="D74" s="179">
        <f>基金残高に係る経年分析!H57</f>
        <v>5710</v>
      </c>
    </row>
  </sheetData>
  <sheetProtection algorithmName="SHA-512" hashValue="2GApVpCVdNSUFZULOhOePqmsPm/31WgDAo6DhK2OFBY1/AmxsBx/VJ1r4qS3S1eZ2Zhe6/HypUZyWDWg662Geg==" saltValue="LTcTN1J0JzBCAm1jptyEJ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財政経営課　金澤健治（9-100-1920）</cp:lastModifiedBy>
  <cp:lastPrinted>2024-03-18T00:51:55Z</cp:lastPrinted>
  <dcterms:created xsi:type="dcterms:W3CDTF">2024-02-04T23:58:40Z</dcterms:created>
  <dcterms:modified xsi:type="dcterms:W3CDTF">2024-03-18T01:38:59Z</dcterms:modified>
  <cp:category/>
</cp:coreProperties>
</file>