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tmnfilesv\10103000総務課\02 財産係\31_PPP・PFI関係\30 蛍光灯LED化\R08\LED事業\第１回プロポーサル\01 施行伺い\"/>
    </mc:Choice>
  </mc:AlternateContent>
  <xr:revisionPtr revIDLastSave="0" documentId="13_ncr:1_{2DBBB059-FA7D-49B2-9FE1-43239C4DF04F}" xr6:coauthVersionLast="47" xr6:coauthVersionMax="47" xr10:uidLastSave="{00000000-0000-0000-0000-000000000000}"/>
  <bookViews>
    <workbookView xWindow="-28920" yWindow="1830" windowWidth="29040" windowHeight="15720" xr2:uid="{00000000-000D-0000-FFFF-FFFF00000000}"/>
  </bookViews>
  <sheets>
    <sheet name="様式第9-1号" sheetId="3" r:id="rId1"/>
    <sheet name="様式第9-2号" sheetId="6" r:id="rId2"/>
  </sheets>
  <definedNames>
    <definedName name="_xlnm.Print_Area" localSheetId="0">'様式第9-1号'!$A$1:$D$8</definedName>
    <definedName name="_xlnm.Print_Area" localSheetId="1">'様式第9-2号'!$A$1:$S$40</definedName>
    <definedName name="_xlnm.Print_Titles" localSheetId="1">'様式第9-2号'!$4:$4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6" l="1"/>
  <c r="P37" i="6"/>
  <c r="D37" i="6" s="1"/>
  <c r="E37" i="6" s="1"/>
  <c r="P36" i="6"/>
  <c r="D36" i="6"/>
  <c r="F36" i="6" s="1"/>
  <c r="P35" i="6"/>
  <c r="D35" i="6" s="1"/>
  <c r="F35" i="6" s="1"/>
  <c r="P34" i="6"/>
  <c r="D34" i="6"/>
  <c r="E34" i="6" s="1"/>
  <c r="P33" i="6"/>
  <c r="D33" i="6" s="1"/>
  <c r="P38" i="6"/>
  <c r="D38" i="6" s="1"/>
  <c r="F38" i="6" s="1"/>
  <c r="P13" i="6"/>
  <c r="D13" i="6" s="1"/>
  <c r="F13" i="6" s="1"/>
  <c r="P32" i="6"/>
  <c r="D32" i="6" s="1"/>
  <c r="P31" i="6"/>
  <c r="D31" i="6" s="1"/>
  <c r="F31" i="6" s="1"/>
  <c r="P30" i="6"/>
  <c r="D30" i="6" s="1"/>
  <c r="E30" i="6" s="1"/>
  <c r="P29" i="6"/>
  <c r="D29" i="6" s="1"/>
  <c r="F29" i="6" s="1"/>
  <c r="P28" i="6"/>
  <c r="D28" i="6" s="1"/>
  <c r="F28" i="6" s="1"/>
  <c r="P27" i="6"/>
  <c r="D27" i="6"/>
  <c r="F27" i="6" s="1"/>
  <c r="P26" i="6"/>
  <c r="D26" i="6" s="1"/>
  <c r="F26" i="6" s="1"/>
  <c r="P25" i="6"/>
  <c r="D25" i="6" s="1"/>
  <c r="F25" i="6" s="1"/>
  <c r="P24" i="6"/>
  <c r="D24" i="6" s="1"/>
  <c r="P23" i="6"/>
  <c r="D23" i="6" s="1"/>
  <c r="F23" i="6" s="1"/>
  <c r="P22" i="6"/>
  <c r="D22" i="6" s="1"/>
  <c r="F22" i="6" s="1"/>
  <c r="P21" i="6"/>
  <c r="D21" i="6"/>
  <c r="F21" i="6" s="1"/>
  <c r="P6" i="6"/>
  <c r="D6" i="6" s="1"/>
  <c r="L39" i="6"/>
  <c r="H39" i="6"/>
  <c r="D7" i="3"/>
  <c r="C7" i="3"/>
  <c r="B7" i="3"/>
  <c r="P20" i="6"/>
  <c r="D20" i="6" s="1"/>
  <c r="F20" i="6" s="1"/>
  <c r="P19" i="6"/>
  <c r="D19" i="6" s="1"/>
  <c r="P18" i="6"/>
  <c r="D18" i="6" s="1"/>
  <c r="P17" i="6"/>
  <c r="D17" i="6" s="1"/>
  <c r="F17" i="6" s="1"/>
  <c r="P16" i="6"/>
  <c r="D16" i="6" s="1"/>
  <c r="D15" i="6"/>
  <c r="P14" i="6"/>
  <c r="D14" i="6" s="1"/>
  <c r="F14" i="6" s="1"/>
  <c r="P12" i="6"/>
  <c r="D12" i="6" s="1"/>
  <c r="F12" i="6" s="1"/>
  <c r="P11" i="6"/>
  <c r="D11" i="6" s="1"/>
  <c r="F11" i="6" s="1"/>
  <c r="P10" i="6"/>
  <c r="D10" i="6" s="1"/>
  <c r="P9" i="6"/>
  <c r="D9" i="6" s="1"/>
  <c r="P8" i="6"/>
  <c r="D8" i="6" s="1"/>
  <c r="F8" i="6" s="1"/>
  <c r="P7" i="6"/>
  <c r="D7" i="6" s="1"/>
  <c r="F34" i="6" l="1"/>
  <c r="F37" i="6"/>
  <c r="E35" i="6"/>
  <c r="E13" i="6"/>
  <c r="E36" i="6"/>
  <c r="F24" i="6"/>
  <c r="E24" i="6"/>
  <c r="E32" i="6"/>
  <c r="F32" i="6"/>
  <c r="F33" i="6"/>
  <c r="E33" i="6"/>
  <c r="E38" i="6"/>
  <c r="F30" i="6"/>
  <c r="E31" i="6"/>
  <c r="D39" i="6"/>
  <c r="E21" i="6"/>
  <c r="E27" i="6"/>
  <c r="E22" i="6"/>
  <c r="E25" i="6"/>
  <c r="E28" i="6"/>
  <c r="E23" i="6"/>
  <c r="E26" i="6"/>
  <c r="E29" i="6"/>
  <c r="E6" i="6"/>
  <c r="F6" i="6"/>
  <c r="E19" i="6"/>
  <c r="F19" i="6"/>
  <c r="E7" i="6"/>
  <c r="F7" i="6"/>
  <c r="E16" i="6"/>
  <c r="F16" i="6"/>
  <c r="E10" i="6"/>
  <c r="F10" i="6"/>
  <c r="E9" i="6"/>
  <c r="F9" i="6"/>
  <c r="E15" i="6"/>
  <c r="F15" i="6"/>
  <c r="E18" i="6"/>
  <c r="F18" i="6"/>
  <c r="E17" i="6"/>
  <c r="E11" i="6"/>
  <c r="E8" i="6"/>
  <c r="E20" i="6"/>
  <c r="E12" i="6"/>
  <c r="E14" i="6"/>
  <c r="P39" i="6"/>
  <c r="F39" i="6" l="1"/>
  <c r="E39" i="6"/>
  <c r="D8" i="3"/>
  <c r="C8" i="3"/>
  <c r="B8" i="3"/>
</calcChain>
</file>

<file path=xl/sharedStrings.xml><?xml version="1.0" encoding="utf-8"?>
<sst xmlns="http://schemas.openxmlformats.org/spreadsheetml/2006/main" count="191" uniqueCount="66">
  <si>
    <t>施設用途</t>
    <rPh sb="0" eb="2">
      <t>シセツ</t>
    </rPh>
    <rPh sb="2" eb="4">
      <t>ヨウト</t>
    </rPh>
    <phoneticPr fontId="1"/>
  </si>
  <si>
    <t>W</t>
    <phoneticPr fontId="1"/>
  </si>
  <si>
    <t>時間</t>
    <rPh sb="0" eb="2">
      <t>ジカン</t>
    </rPh>
    <phoneticPr fontId="1"/>
  </si>
  <si>
    <t>現状の電気容量（カタログ掲載の値）
既設光源が消費する電気容量合計</t>
    <rPh sb="18" eb="20">
      <t>キセツ</t>
    </rPh>
    <rPh sb="20" eb="22">
      <t>コウゲン</t>
    </rPh>
    <phoneticPr fontId="1"/>
  </si>
  <si>
    <t>LEDの電気容量（カタログ掲載の値）
LED光源が消費する電気容量合計</t>
    <rPh sb="22" eb="24">
      <t>コウゲン</t>
    </rPh>
    <phoneticPr fontId="1"/>
  </si>
  <si>
    <t>小計</t>
    <rPh sb="0" eb="2">
      <t>ショウケイ</t>
    </rPh>
    <phoneticPr fontId="1"/>
  </si>
  <si>
    <t>エネルギー削減効果比較表（プロポーザル提案用）</t>
    <rPh sb="19" eb="22">
      <t>テイアンヨウ</t>
    </rPh>
    <phoneticPr fontId="1"/>
  </si>
  <si>
    <t>エネルギー削減効果比較表内訳書（プロポーザル提案用）</t>
    <rPh sb="12" eb="15">
      <t>ウチワケショ</t>
    </rPh>
    <rPh sb="22" eb="24">
      <t>テイアン</t>
    </rPh>
    <rPh sb="24" eb="25">
      <t>ヨウ</t>
    </rPh>
    <phoneticPr fontId="1"/>
  </si>
  <si>
    <t>No.</t>
    <phoneticPr fontId="1"/>
  </si>
  <si>
    <t>（注）「①電力使用量削減効果」及び「②電気料金削減効果」は小数点以下四捨五入、「③Co2排出量削減効果」は小数点第２位以下四捨五入とする。</t>
    <rPh sb="1" eb="2">
      <t>チュウ</t>
    </rPh>
    <rPh sb="5" eb="7">
      <t>デンリョク</t>
    </rPh>
    <rPh sb="7" eb="10">
      <t>シヨウリョウ</t>
    </rPh>
    <rPh sb="10" eb="12">
      <t>サクゲン</t>
    </rPh>
    <rPh sb="12" eb="14">
      <t>コウカ</t>
    </rPh>
    <rPh sb="15" eb="16">
      <t>オヨ</t>
    </rPh>
    <rPh sb="19" eb="21">
      <t>デンキ</t>
    </rPh>
    <rPh sb="21" eb="23">
      <t>リョウキン</t>
    </rPh>
    <rPh sb="23" eb="25">
      <t>サクゲン</t>
    </rPh>
    <rPh sb="25" eb="27">
      <t>コウカ</t>
    </rPh>
    <rPh sb="29" eb="32">
      <t>ショウスウテン</t>
    </rPh>
    <rPh sb="32" eb="34">
      <t>イカ</t>
    </rPh>
    <rPh sb="34" eb="38">
      <t>シシャゴニュウ</t>
    </rPh>
    <rPh sb="53" eb="56">
      <t>ショウスウテン</t>
    </rPh>
    <rPh sb="56" eb="57">
      <t>ダイ</t>
    </rPh>
    <rPh sb="58" eb="59">
      <t>イ</t>
    </rPh>
    <rPh sb="59" eb="61">
      <t>イカ</t>
    </rPh>
    <rPh sb="61" eb="65">
      <t>シシャゴニュウ</t>
    </rPh>
    <phoneticPr fontId="1"/>
  </si>
  <si>
    <t>対象施設</t>
    <rPh sb="0" eb="4">
      <t>タイショウシセツ</t>
    </rPh>
    <phoneticPr fontId="1"/>
  </si>
  <si>
    <t>施設</t>
    <rPh sb="0" eb="2">
      <t>シセツ</t>
    </rPh>
    <phoneticPr fontId="1"/>
  </si>
  <si>
    <t>対象の公共施設</t>
    <rPh sb="0" eb="2">
      <t>タイショウ</t>
    </rPh>
    <rPh sb="3" eb="7">
      <t>コウキョウシセツ</t>
    </rPh>
    <phoneticPr fontId="1"/>
  </si>
  <si>
    <t>【様式第9-2号】</t>
    <phoneticPr fontId="1"/>
  </si>
  <si>
    <t>【様式第9-1号】</t>
    <phoneticPr fontId="1"/>
  </si>
  <si>
    <r>
      <t xml:space="preserve">②電気料金削減効果
</t>
    </r>
    <r>
      <rPr>
        <sz val="11"/>
        <color indexed="8"/>
        <rFont val="メイリオ"/>
        <family val="3"/>
        <charset val="128"/>
      </rPr>
      <t>(円/年)
【①×30円/kWh】</t>
    </r>
    <rPh sb="1" eb="3">
      <t>デンキ</t>
    </rPh>
    <rPh sb="3" eb="5">
      <t>リョウキン</t>
    </rPh>
    <rPh sb="5" eb="7">
      <t>サクゲン</t>
    </rPh>
    <rPh sb="7" eb="9">
      <t>コウカ</t>
    </rPh>
    <phoneticPr fontId="2"/>
  </si>
  <si>
    <t>石森ふれあいセンター</t>
  </si>
  <si>
    <t>宝江ふれあいセンター</t>
  </si>
  <si>
    <t>上沼ふれあいセンター</t>
  </si>
  <si>
    <t>浅水ふれあいセンター</t>
  </si>
  <si>
    <t>及甚と源氏ボタル交流館</t>
  </si>
  <si>
    <t>善王寺コミュニティセンター</t>
  </si>
  <si>
    <t>南方就業改善センター</t>
  </si>
  <si>
    <t>中田保健福祉会館</t>
  </si>
  <si>
    <t>米山総合保健福祉センター</t>
  </si>
  <si>
    <t>豊里健康管理センター</t>
  </si>
  <si>
    <t>南方老人福祉センター</t>
  </si>
  <si>
    <t>石越福祉センター</t>
  </si>
  <si>
    <t>中田老人福祉センター</t>
  </si>
  <si>
    <t>津山老人福祉センター</t>
  </si>
  <si>
    <t>登米老人福祉センター</t>
  </si>
  <si>
    <t>迫老人福祉センター</t>
  </si>
  <si>
    <t>豊里高齢者趣味の交流館</t>
  </si>
  <si>
    <t>中田保育所</t>
  </si>
  <si>
    <t>上沼児童活動センター</t>
  </si>
  <si>
    <t>登米児童館</t>
  </si>
  <si>
    <t>中田農村環境改善センター</t>
  </si>
  <si>
    <t>農業研修生滞在施設</t>
  </si>
  <si>
    <t>消防署西出張所</t>
  </si>
  <si>
    <t>消防署津山出張所</t>
  </si>
  <si>
    <t>消防署南出張所</t>
  </si>
  <si>
    <t>消防署北出張所</t>
  </si>
  <si>
    <t>（計33施設）</t>
    <rPh sb="4" eb="6">
      <t>シセツ</t>
    </rPh>
    <phoneticPr fontId="1"/>
  </si>
  <si>
    <t>（計33施設）</t>
    <phoneticPr fontId="1"/>
  </si>
  <si>
    <t>福祉施設</t>
    <rPh sb="0" eb="2">
      <t>フクシ</t>
    </rPh>
    <rPh sb="2" eb="4">
      <t>シセツ</t>
    </rPh>
    <phoneticPr fontId="1"/>
  </si>
  <si>
    <t>子育て支援施設</t>
    <rPh sb="0" eb="2">
      <t>コソダ</t>
    </rPh>
    <rPh sb="3" eb="5">
      <t>シエン</t>
    </rPh>
    <rPh sb="5" eb="7">
      <t>シセツ</t>
    </rPh>
    <phoneticPr fontId="1"/>
  </si>
  <si>
    <t>学校施設</t>
    <rPh sb="0" eb="2">
      <t>ガッコウ</t>
    </rPh>
    <rPh sb="2" eb="4">
      <t>シセツ</t>
    </rPh>
    <phoneticPr fontId="1"/>
  </si>
  <si>
    <t>公民館・類似施設</t>
    <rPh sb="0" eb="3">
      <t>コウミンカン</t>
    </rPh>
    <rPh sb="4" eb="6">
      <t>ルイジ</t>
    </rPh>
    <rPh sb="6" eb="8">
      <t>シセツ</t>
    </rPh>
    <phoneticPr fontId="1"/>
  </si>
  <si>
    <t>公民館・類似施設</t>
    <phoneticPr fontId="1"/>
  </si>
  <si>
    <t>業務施設</t>
    <rPh sb="0" eb="2">
      <t>ギョウム</t>
    </rPh>
    <rPh sb="2" eb="4">
      <t>シセツ</t>
    </rPh>
    <phoneticPr fontId="1"/>
  </si>
  <si>
    <t>西部学校給食センター</t>
    <phoneticPr fontId="1"/>
  </si>
  <si>
    <t>農林振興施設</t>
    <rPh sb="0" eb="2">
      <t>ノウリン</t>
    </rPh>
    <rPh sb="2" eb="4">
      <t>シンコウ</t>
    </rPh>
    <rPh sb="4" eb="6">
      <t>シセツ</t>
    </rPh>
    <phoneticPr fontId="1"/>
  </si>
  <si>
    <t>中田児童館</t>
    <phoneticPr fontId="1"/>
  </si>
  <si>
    <t>米山障害者地域活動支援センター（ふれあいセンター）</t>
    <phoneticPr fontId="1"/>
  </si>
  <si>
    <t>中田幼稚園</t>
    <phoneticPr fontId="1"/>
  </si>
  <si>
    <t>南方幼稚園</t>
    <phoneticPr fontId="1"/>
  </si>
  <si>
    <t>北方幼稚園</t>
    <phoneticPr fontId="1"/>
  </si>
  <si>
    <r>
      <t xml:space="preserve">①電力使用量削減効果
</t>
    </r>
    <r>
      <rPr>
        <sz val="10"/>
        <color indexed="8"/>
        <rFont val="メイリオ"/>
        <family val="3"/>
        <charset val="128"/>
      </rPr>
      <t>(kWh/年)</t>
    </r>
    <rPh sb="1" eb="3">
      <t>デンリョク</t>
    </rPh>
    <rPh sb="3" eb="6">
      <t>シヨウリョウ</t>
    </rPh>
    <rPh sb="6" eb="8">
      <t>サクゲン</t>
    </rPh>
    <rPh sb="8" eb="10">
      <t>コウカ</t>
    </rPh>
    <phoneticPr fontId="2"/>
  </si>
  <si>
    <r>
      <t xml:space="preserve">③Co2排出量削減効果
</t>
    </r>
    <r>
      <rPr>
        <sz val="10"/>
        <color indexed="8"/>
        <rFont val="メイリオ"/>
        <family val="3"/>
        <charset val="128"/>
      </rPr>
      <t>(t-CO2/kWh/年)
CO2排出係数
0.474kg-CO2/kWh</t>
    </r>
    <rPh sb="4" eb="6">
      <t>ハイシュツ</t>
    </rPh>
    <rPh sb="6" eb="7">
      <t>リョウ</t>
    </rPh>
    <rPh sb="7" eb="9">
      <t>サクゲン</t>
    </rPh>
    <rPh sb="9" eb="11">
      <t>コウカ</t>
    </rPh>
    <rPh sb="29" eb="31">
      <t>ハイシュツ</t>
    </rPh>
    <rPh sb="31" eb="33">
      <t>ケイスウ</t>
    </rPh>
    <phoneticPr fontId="2"/>
  </si>
  <si>
    <t>年間の点灯時間9時間（1日）　ｘ 24日（1月)ｘ 12か月</t>
    <phoneticPr fontId="1"/>
  </si>
  <si>
    <t>※黄色のマス目にのみ数値入力をお願いします。</t>
    <phoneticPr fontId="1"/>
  </si>
  <si>
    <t>※現状から全て（間引かずに）LEDへ更新した際の数値を入力お願いします。</t>
    <phoneticPr fontId="1"/>
  </si>
  <si>
    <t>※点灯時間は下記の通り一律とします。</t>
    <phoneticPr fontId="1"/>
  </si>
  <si>
    <t>名　　称</t>
    <rPh sb="0" eb="1">
      <t>メイ</t>
    </rPh>
    <rPh sb="3" eb="4">
      <t>ショウ</t>
    </rPh>
    <phoneticPr fontId="1"/>
  </si>
  <si>
    <t>商業・観光振興施設</t>
    <rPh sb="0" eb="2">
      <t>ショウギョウ</t>
    </rPh>
    <rPh sb="3" eb="5">
      <t>カンコウ</t>
    </rPh>
    <rPh sb="5" eb="7">
      <t>シンコウ</t>
    </rPh>
    <rPh sb="7" eb="9">
      <t>シセツ</t>
    </rPh>
    <phoneticPr fontId="1"/>
  </si>
  <si>
    <t>間伐材流通合理化センター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</si>
</sst>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8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.5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.5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2" borderId="0" xfId="3" applyFont="1" applyFill="1">
      <alignment vertical="center"/>
    </xf>
    <xf numFmtId="0" fontId="5" fillId="2" borderId="0" xfId="3" applyFont="1" applyFill="1" applyAlignment="1">
      <alignment horizontal="center" vertical="center"/>
    </xf>
    <xf numFmtId="38" fontId="5" fillId="2" borderId="0" xfId="2" applyFont="1" applyFill="1">
      <alignment vertical="center"/>
    </xf>
    <xf numFmtId="0" fontId="5" fillId="2" borderId="0" xfId="3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9" fillId="3" borderId="28" xfId="0" applyFont="1" applyFill="1" applyBorder="1" applyAlignment="1">
      <alignment horizontal="center" vertical="center" wrapText="1"/>
    </xf>
    <xf numFmtId="38" fontId="5" fillId="2" borderId="29" xfId="1" applyFont="1" applyFill="1" applyBorder="1" applyAlignment="1">
      <alignment vertical="center"/>
    </xf>
    <xf numFmtId="176" fontId="5" fillId="2" borderId="30" xfId="0" applyNumberFormat="1" applyFont="1" applyFill="1" applyBorder="1" applyAlignment="1">
      <alignment horizontal="right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right" vertical="center"/>
    </xf>
    <xf numFmtId="176" fontId="4" fillId="2" borderId="14" xfId="1" applyNumberFormat="1" applyFont="1" applyFill="1" applyBorder="1" applyAlignment="1">
      <alignment horizontal="right" vertical="center"/>
    </xf>
    <xf numFmtId="0" fontId="4" fillId="2" borderId="0" xfId="3" applyFont="1" applyFill="1">
      <alignment vertical="center"/>
    </xf>
    <xf numFmtId="0" fontId="4" fillId="3" borderId="8" xfId="3" applyFont="1" applyFill="1" applyBorder="1" applyAlignment="1">
      <alignment horizontal="center" vertical="center"/>
    </xf>
    <xf numFmtId="0" fontId="4" fillId="3" borderId="9" xfId="3" applyFont="1" applyFill="1" applyBorder="1">
      <alignment vertical="center"/>
    </xf>
    <xf numFmtId="38" fontId="4" fillId="2" borderId="15" xfId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4" fillId="3" borderId="16" xfId="3" applyFont="1" applyFill="1" applyBorder="1">
      <alignment vertical="center"/>
    </xf>
    <xf numFmtId="38" fontId="4" fillId="2" borderId="4" xfId="1" applyFont="1" applyFill="1" applyBorder="1" applyAlignment="1">
      <alignment horizontal="right" vertical="center"/>
    </xf>
    <xf numFmtId="176" fontId="4" fillId="2" borderId="5" xfId="1" applyNumberFormat="1" applyFont="1" applyFill="1" applyBorder="1" applyAlignment="1">
      <alignment horizontal="right" vertical="center"/>
    </xf>
    <xf numFmtId="0" fontId="4" fillId="3" borderId="4" xfId="3" applyFont="1" applyFill="1" applyBorder="1" applyAlignment="1">
      <alignment horizontal="center" vertical="center"/>
    </xf>
    <xf numFmtId="0" fontId="4" fillId="3" borderId="5" xfId="3" applyFont="1" applyFill="1" applyBorder="1">
      <alignment vertical="center"/>
    </xf>
    <xf numFmtId="0" fontId="4" fillId="2" borderId="0" xfId="3" applyFont="1" applyFill="1" applyAlignment="1">
      <alignment horizontal="center" vertical="center"/>
    </xf>
    <xf numFmtId="38" fontId="4" fillId="2" borderId="0" xfId="2" applyFont="1" applyFill="1">
      <alignment vertical="center"/>
    </xf>
    <xf numFmtId="0" fontId="4" fillId="3" borderId="10" xfId="3" applyFont="1" applyFill="1" applyBorder="1" applyAlignment="1">
      <alignment horizontal="center" vertical="center" shrinkToFit="1"/>
    </xf>
    <xf numFmtId="0" fontId="4" fillId="3" borderId="11" xfId="3" applyFont="1" applyFill="1" applyBorder="1" applyAlignment="1">
      <alignment horizontal="center" vertical="center"/>
    </xf>
    <xf numFmtId="0" fontId="4" fillId="3" borderId="11" xfId="3" applyFont="1" applyFill="1" applyBorder="1" applyAlignment="1">
      <alignment horizontal="center" vertical="center" shrinkToFit="1"/>
    </xf>
    <xf numFmtId="38" fontId="4" fillId="3" borderId="11" xfId="2" applyFont="1" applyFill="1" applyBorder="1" applyAlignment="1">
      <alignment horizontal="center" vertical="center" wrapText="1" shrinkToFit="1"/>
    </xf>
    <xf numFmtId="0" fontId="11" fillId="2" borderId="0" xfId="3" applyFont="1" applyFill="1">
      <alignment vertical="center"/>
    </xf>
    <xf numFmtId="0" fontId="4" fillId="2" borderId="21" xfId="3" applyFont="1" applyFill="1" applyBorder="1" applyAlignment="1">
      <alignment horizontal="center" vertical="center" shrinkToFit="1"/>
    </xf>
    <xf numFmtId="38" fontId="4" fillId="2" borderId="32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12" fillId="3" borderId="12" xfId="3" applyFont="1" applyFill="1" applyBorder="1" applyAlignment="1">
      <alignment horizontal="center" vertical="center" wrapText="1" shrinkToFit="1"/>
    </xf>
    <xf numFmtId="38" fontId="4" fillId="3" borderId="8" xfId="0" applyNumberFormat="1" applyFont="1" applyFill="1" applyBorder="1" applyAlignment="1">
      <alignment horizontal="center" vertical="center" wrapText="1"/>
    </xf>
    <xf numFmtId="0" fontId="11" fillId="2" borderId="21" xfId="3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justify" vertical="center" wrapText="1"/>
    </xf>
    <xf numFmtId="38" fontId="4" fillId="2" borderId="21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38" fontId="4" fillId="2" borderId="22" xfId="1" applyFont="1" applyFill="1" applyBorder="1" applyAlignment="1">
      <alignment vertical="center"/>
    </xf>
    <xf numFmtId="38" fontId="4" fillId="2" borderId="23" xfId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2" borderId="24" xfId="1" applyFont="1" applyFill="1" applyBorder="1" applyAlignment="1">
      <alignment vertical="center"/>
    </xf>
    <xf numFmtId="38" fontId="4" fillId="2" borderId="17" xfId="1" applyFont="1" applyFill="1" applyBorder="1" applyAlignment="1">
      <alignment vertical="center"/>
    </xf>
    <xf numFmtId="38" fontId="4" fillId="2" borderId="25" xfId="1" applyFont="1" applyFill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0" fontId="11" fillId="2" borderId="0" xfId="3" applyFont="1" applyFill="1" applyAlignment="1">
      <alignment horizontal="left" vertical="center"/>
    </xf>
    <xf numFmtId="0" fontId="14" fillId="2" borderId="0" xfId="3" applyFont="1" applyFill="1" applyAlignment="1">
      <alignment horizontal="left" vertical="center"/>
    </xf>
    <xf numFmtId="38" fontId="4" fillId="0" borderId="1" xfId="1" applyFont="1" applyFill="1" applyBorder="1" applyAlignment="1">
      <alignment vertical="center"/>
    </xf>
    <xf numFmtId="0" fontId="13" fillId="3" borderId="31" xfId="3" applyFont="1" applyFill="1" applyBorder="1" applyAlignment="1">
      <alignment horizontal="center" vertical="center" wrapText="1"/>
    </xf>
    <xf numFmtId="0" fontId="13" fillId="3" borderId="11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vertical="center"/>
    </xf>
    <xf numFmtId="0" fontId="4" fillId="3" borderId="7" xfId="3" applyFont="1" applyFill="1" applyBorder="1" applyAlignment="1">
      <alignment horizontal="center" vertical="center" shrinkToFit="1"/>
    </xf>
    <xf numFmtId="0" fontId="4" fillId="3" borderId="17" xfId="3" applyFont="1" applyFill="1" applyBorder="1" applyAlignment="1">
      <alignment horizontal="center" vertical="center" shrinkToFit="1"/>
    </xf>
    <xf numFmtId="0" fontId="4" fillId="3" borderId="25" xfId="3" applyFont="1" applyFill="1" applyBorder="1" applyAlignment="1">
      <alignment horizontal="center" vertical="center" shrinkToFit="1"/>
    </xf>
    <xf numFmtId="38" fontId="9" fillId="3" borderId="18" xfId="1" applyFont="1" applyFill="1" applyBorder="1" applyAlignment="1">
      <alignment horizontal="center" vertical="center"/>
    </xf>
    <xf numFmtId="38" fontId="9" fillId="3" borderId="19" xfId="1" applyFont="1" applyFill="1" applyBorder="1" applyAlignment="1">
      <alignment horizontal="center" vertical="center"/>
    </xf>
    <xf numFmtId="38" fontId="9" fillId="3" borderId="33" xfId="1" applyFont="1" applyFill="1" applyBorder="1" applyAlignment="1">
      <alignment horizontal="center" vertical="center"/>
    </xf>
    <xf numFmtId="38" fontId="9" fillId="3" borderId="20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vertical="center"/>
    </xf>
    <xf numFmtId="38" fontId="4" fillId="2" borderId="26" xfId="1" applyFont="1" applyFill="1" applyBorder="1" applyAlignment="1">
      <alignment vertical="center"/>
    </xf>
    <xf numFmtId="38" fontId="4" fillId="2" borderId="27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2" borderId="8" xfId="1" applyFont="1" applyFill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2" borderId="0" xfId="3" applyFont="1" applyFill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"/>
  <sheetViews>
    <sheetView tabSelected="1" view="pageBreakPreview" zoomScaleNormal="100" zoomScaleSheetLayoutView="100" workbookViewId="0">
      <selection activeCell="G7" sqref="G7"/>
    </sheetView>
  </sheetViews>
  <sheetFormatPr defaultColWidth="8.90625" defaultRowHeight="17.5" x14ac:dyDescent="0.2"/>
  <cols>
    <col min="1" max="1" width="21.08984375" style="3" customWidth="1"/>
    <col min="2" max="4" width="21.08984375" style="1" customWidth="1"/>
    <col min="5" max="16384" width="8.90625" style="1"/>
  </cols>
  <sheetData>
    <row r="1" spans="1:4" ht="21" customHeight="1" x14ac:dyDescent="0.2">
      <c r="A1" s="4" t="s">
        <v>14</v>
      </c>
      <c r="D1" s="2"/>
    </row>
    <row r="2" spans="1:4" ht="12" customHeight="1" x14ac:dyDescent="0.2">
      <c r="A2" s="4"/>
      <c r="D2" s="2"/>
    </row>
    <row r="3" spans="1:4" ht="27" customHeight="1" x14ac:dyDescent="0.2">
      <c r="A3" s="81" t="s">
        <v>6</v>
      </c>
      <c r="B3" s="81"/>
      <c r="C3" s="81"/>
      <c r="D3" s="81"/>
    </row>
    <row r="4" spans="1:4" ht="12" customHeight="1" x14ac:dyDescent="0.2">
      <c r="A4" s="4"/>
      <c r="D4" s="2"/>
    </row>
    <row r="5" spans="1:4" ht="18" customHeight="1" thickBot="1" x14ac:dyDescent="0.25">
      <c r="A5" s="77"/>
      <c r="B5" s="77"/>
      <c r="C5" s="77"/>
      <c r="D5" s="77"/>
    </row>
    <row r="6" spans="1:4" ht="27" customHeight="1" thickBot="1" x14ac:dyDescent="0.25">
      <c r="A6" s="78" t="s">
        <v>12</v>
      </c>
      <c r="B6" s="79"/>
      <c r="C6" s="79"/>
      <c r="D6" s="80"/>
    </row>
    <row r="7" spans="1:4" ht="78" customHeight="1" x14ac:dyDescent="0.2">
      <c r="A7" s="5" t="s">
        <v>11</v>
      </c>
      <c r="B7" s="6" t="str">
        <f>'様式第9-2号'!D4</f>
        <v>①電力使用量削減効果
(kWh/年)</v>
      </c>
      <c r="C7" s="43" t="str">
        <f>'様式第9-2号'!E4</f>
        <v>②電気料金削減効果
(円/年)
【①×30円/kWh】</v>
      </c>
      <c r="D7" s="7" t="str">
        <f>'様式第9-2号'!F4</f>
        <v>③Co2排出量削減効果
(t-CO2/kWh/年)
CO2排出係数
0.474kg-CO2/kWh</v>
      </c>
    </row>
    <row r="8" spans="1:4" ht="49.9" customHeight="1" thickBot="1" x14ac:dyDescent="0.25">
      <c r="A8" s="14" t="s">
        <v>10</v>
      </c>
      <c r="B8" s="15">
        <f>'様式第9-2号'!D39</f>
        <v>0</v>
      </c>
      <c r="C8" s="15">
        <f>'様式第9-2号'!E39</f>
        <v>0</v>
      </c>
      <c r="D8" s="16">
        <f>'様式第9-2号'!F39</f>
        <v>0</v>
      </c>
    </row>
  </sheetData>
  <mergeCells count="3">
    <mergeCell ref="A5:D5"/>
    <mergeCell ref="A6:D6"/>
    <mergeCell ref="A3:D3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40"/>
  <sheetViews>
    <sheetView view="pageBreakPreview" zoomScaleNormal="100" zoomScaleSheetLayoutView="100" workbookViewId="0">
      <selection activeCell="C12" sqref="C12"/>
    </sheetView>
  </sheetViews>
  <sheetFormatPr defaultColWidth="9" defaultRowHeight="16.5" x14ac:dyDescent="0.2"/>
  <cols>
    <col min="1" max="1" width="5.26953125" style="8" customWidth="1"/>
    <col min="2" max="2" width="19.08984375" style="9" bestFit="1" customWidth="1"/>
    <col min="3" max="3" width="50.6328125" style="8" customWidth="1"/>
    <col min="4" max="4" width="20.6328125" style="8" customWidth="1"/>
    <col min="5" max="5" width="20.6328125" style="10" customWidth="1"/>
    <col min="6" max="6" width="20.6328125" style="8" customWidth="1"/>
    <col min="7" max="7" width="2.26953125" style="8" customWidth="1"/>
    <col min="8" max="18" width="7.6328125" style="8" customWidth="1"/>
    <col min="19" max="19" width="6" style="8" bestFit="1" customWidth="1"/>
    <col min="20" max="248" width="9" style="8" customWidth="1"/>
    <col min="249" max="16384" width="9" style="12"/>
  </cols>
  <sheetData>
    <row r="1" spans="1:19" ht="25" customHeight="1" x14ac:dyDescent="0.2">
      <c r="A1" s="20" t="s">
        <v>13</v>
      </c>
      <c r="F1" s="11"/>
      <c r="H1" s="20" t="s">
        <v>60</v>
      </c>
      <c r="I1" s="20"/>
      <c r="J1" s="20"/>
      <c r="K1" s="20"/>
      <c r="L1" s="20"/>
      <c r="M1" s="20"/>
      <c r="N1" s="20"/>
      <c r="O1" s="20"/>
    </row>
    <row r="2" spans="1:19" ht="25" customHeight="1" x14ac:dyDescent="0.2">
      <c r="F2" s="13"/>
      <c r="H2" s="55" t="s">
        <v>61</v>
      </c>
      <c r="I2" s="55"/>
      <c r="J2" s="55"/>
      <c r="K2" s="55"/>
      <c r="L2" s="55"/>
      <c r="M2" s="55"/>
      <c r="N2" s="55"/>
      <c r="O2" s="55"/>
      <c r="P2" s="36"/>
      <c r="Q2" s="36"/>
      <c r="R2" s="36"/>
      <c r="S2" s="36"/>
    </row>
    <row r="3" spans="1:19" ht="25" customHeight="1" thickBot="1" x14ac:dyDescent="0.25">
      <c r="A3" s="82" t="s">
        <v>7</v>
      </c>
      <c r="B3" s="82"/>
      <c r="C3" s="82"/>
      <c r="D3" s="82"/>
      <c r="E3" s="82"/>
      <c r="F3" s="82"/>
      <c r="H3" s="55" t="s">
        <v>62</v>
      </c>
      <c r="I3" s="55"/>
      <c r="J3" s="55"/>
      <c r="K3" s="55"/>
      <c r="L3" s="55"/>
      <c r="M3" s="55"/>
      <c r="N3" s="55"/>
      <c r="O3" s="55"/>
      <c r="P3" s="56"/>
      <c r="Q3" s="56"/>
      <c r="R3" s="56"/>
      <c r="S3" s="56"/>
    </row>
    <row r="4" spans="1:19" ht="85" customHeight="1" thickBot="1" x14ac:dyDescent="0.25">
      <c r="A4" s="32" t="s">
        <v>8</v>
      </c>
      <c r="B4" s="33" t="s">
        <v>0</v>
      </c>
      <c r="C4" s="34" t="s">
        <v>63</v>
      </c>
      <c r="D4" s="41" t="s">
        <v>57</v>
      </c>
      <c r="E4" s="35" t="s">
        <v>15</v>
      </c>
      <c r="F4" s="42" t="s">
        <v>58</v>
      </c>
      <c r="H4" s="58" t="s">
        <v>3</v>
      </c>
      <c r="I4" s="59"/>
      <c r="J4" s="59"/>
      <c r="K4" s="59"/>
      <c r="L4" s="60" t="s">
        <v>4</v>
      </c>
      <c r="M4" s="59"/>
      <c r="N4" s="59"/>
      <c r="O4" s="59"/>
      <c r="P4" s="61" t="s">
        <v>59</v>
      </c>
      <c r="Q4" s="62"/>
      <c r="R4" s="62"/>
      <c r="S4" s="63"/>
    </row>
    <row r="5" spans="1:19" ht="20" customHeight="1" thickBot="1" x14ac:dyDescent="0.25">
      <c r="A5" s="68" t="s">
        <v>42</v>
      </c>
      <c r="B5" s="69"/>
      <c r="C5" s="70"/>
      <c r="D5" s="69"/>
      <c r="E5" s="69"/>
      <c r="F5" s="71"/>
      <c r="H5" s="68" t="s">
        <v>43</v>
      </c>
      <c r="I5" s="69"/>
      <c r="J5" s="69"/>
      <c r="K5" s="69"/>
      <c r="L5" s="69"/>
      <c r="M5" s="69"/>
      <c r="N5" s="69"/>
      <c r="O5" s="69"/>
      <c r="P5" s="69"/>
      <c r="Q5" s="69"/>
      <c r="R5" s="69"/>
      <c r="S5" s="71"/>
    </row>
    <row r="6" spans="1:19" ht="20" customHeight="1" x14ac:dyDescent="0.2">
      <c r="A6" s="17">
        <v>1</v>
      </c>
      <c r="B6" s="37" t="s">
        <v>47</v>
      </c>
      <c r="C6" s="39" t="s">
        <v>16</v>
      </c>
      <c r="D6" s="38">
        <f>ROUND((H6-L6)/1000*P6,0)</f>
        <v>0</v>
      </c>
      <c r="E6" s="18">
        <f>D6*30</f>
        <v>0</v>
      </c>
      <c r="F6" s="19">
        <f>ROUND((D6*0.474/1000),1)</f>
        <v>0</v>
      </c>
      <c r="G6" s="20"/>
      <c r="H6" s="72"/>
      <c r="I6" s="73"/>
      <c r="J6" s="74"/>
      <c r="K6" s="21" t="s">
        <v>1</v>
      </c>
      <c r="L6" s="75"/>
      <c r="M6" s="75"/>
      <c r="N6" s="75"/>
      <c r="O6" s="21" t="s">
        <v>1</v>
      </c>
      <c r="P6" s="76">
        <f>9*24*12</f>
        <v>2592</v>
      </c>
      <c r="Q6" s="76"/>
      <c r="R6" s="76"/>
      <c r="S6" s="22" t="s">
        <v>2</v>
      </c>
    </row>
    <row r="7" spans="1:19" ht="20" customHeight="1" x14ac:dyDescent="0.2">
      <c r="A7" s="23">
        <v>2</v>
      </c>
      <c r="B7" s="37" t="s">
        <v>48</v>
      </c>
      <c r="C7" s="40" t="s">
        <v>17</v>
      </c>
      <c r="D7" s="38">
        <f t="shared" ref="D7:D20" si="0">ROUND((H7-L7)/1000*P7,0)</f>
        <v>0</v>
      </c>
      <c r="E7" s="18">
        <f t="shared" ref="E7:E20" si="1">D7*30</f>
        <v>0</v>
      </c>
      <c r="F7" s="19">
        <f t="shared" ref="F7:F20" si="2">ROUND((D7*0.474/1000),1)</f>
        <v>0</v>
      </c>
      <c r="G7" s="20"/>
      <c r="H7" s="64"/>
      <c r="I7" s="47"/>
      <c r="J7" s="48"/>
      <c r="K7" s="24" t="s">
        <v>1</v>
      </c>
      <c r="L7" s="57"/>
      <c r="M7" s="57"/>
      <c r="N7" s="57"/>
      <c r="O7" s="24" t="s">
        <v>1</v>
      </c>
      <c r="P7" s="50">
        <f t="shared" ref="P7:P38" si="3">9*24*12</f>
        <v>2592</v>
      </c>
      <c r="Q7" s="50"/>
      <c r="R7" s="50"/>
      <c r="S7" s="25" t="s">
        <v>2</v>
      </c>
    </row>
    <row r="8" spans="1:19" ht="20" customHeight="1" x14ac:dyDescent="0.2">
      <c r="A8" s="17">
        <v>3</v>
      </c>
      <c r="B8" s="37" t="s">
        <v>48</v>
      </c>
      <c r="C8" s="40" t="s">
        <v>18</v>
      </c>
      <c r="D8" s="38">
        <f t="shared" si="0"/>
        <v>0</v>
      </c>
      <c r="E8" s="18">
        <f t="shared" si="1"/>
        <v>0</v>
      </c>
      <c r="F8" s="19">
        <f t="shared" si="2"/>
        <v>0</v>
      </c>
      <c r="G8" s="20"/>
      <c r="H8" s="64"/>
      <c r="I8" s="47"/>
      <c r="J8" s="48"/>
      <c r="K8" s="24" t="s">
        <v>1</v>
      </c>
      <c r="L8" s="57"/>
      <c r="M8" s="57"/>
      <c r="N8" s="57"/>
      <c r="O8" s="24" t="s">
        <v>1</v>
      </c>
      <c r="P8" s="50">
        <f t="shared" si="3"/>
        <v>2592</v>
      </c>
      <c r="Q8" s="50"/>
      <c r="R8" s="50"/>
      <c r="S8" s="25" t="s">
        <v>2</v>
      </c>
    </row>
    <row r="9" spans="1:19" ht="20" customHeight="1" x14ac:dyDescent="0.2">
      <c r="A9" s="23">
        <v>4</v>
      </c>
      <c r="B9" s="37" t="s">
        <v>48</v>
      </c>
      <c r="C9" s="40" t="s">
        <v>19</v>
      </c>
      <c r="D9" s="38">
        <f t="shared" si="0"/>
        <v>0</v>
      </c>
      <c r="E9" s="18">
        <f t="shared" si="1"/>
        <v>0</v>
      </c>
      <c r="F9" s="19">
        <f t="shared" si="2"/>
        <v>0</v>
      </c>
      <c r="G9" s="20"/>
      <c r="H9" s="64"/>
      <c r="I9" s="47"/>
      <c r="J9" s="48"/>
      <c r="K9" s="24" t="s">
        <v>1</v>
      </c>
      <c r="L9" s="57"/>
      <c r="M9" s="57"/>
      <c r="N9" s="57"/>
      <c r="O9" s="24" t="s">
        <v>1</v>
      </c>
      <c r="P9" s="50">
        <f t="shared" si="3"/>
        <v>2592</v>
      </c>
      <c r="Q9" s="50"/>
      <c r="R9" s="50"/>
      <c r="S9" s="25" t="s">
        <v>2</v>
      </c>
    </row>
    <row r="10" spans="1:19" s="8" customFormat="1" ht="20" customHeight="1" x14ac:dyDescent="0.2">
      <c r="A10" s="17">
        <v>5</v>
      </c>
      <c r="B10" s="37" t="s">
        <v>48</v>
      </c>
      <c r="C10" s="40" t="s">
        <v>20</v>
      </c>
      <c r="D10" s="38">
        <f t="shared" si="0"/>
        <v>0</v>
      </c>
      <c r="E10" s="18">
        <f t="shared" si="1"/>
        <v>0</v>
      </c>
      <c r="F10" s="19">
        <f t="shared" si="2"/>
        <v>0</v>
      </c>
      <c r="G10" s="20"/>
      <c r="H10" s="49"/>
      <c r="I10" s="50"/>
      <c r="J10" s="50"/>
      <c r="K10" s="24" t="s">
        <v>1</v>
      </c>
      <c r="L10" s="57"/>
      <c r="M10" s="57"/>
      <c r="N10" s="57"/>
      <c r="O10" s="24" t="s">
        <v>1</v>
      </c>
      <c r="P10" s="46">
        <f t="shared" si="3"/>
        <v>2592</v>
      </c>
      <c r="Q10" s="47"/>
      <c r="R10" s="48"/>
      <c r="S10" s="25" t="s">
        <v>2</v>
      </c>
    </row>
    <row r="11" spans="1:19" s="8" customFormat="1" ht="20" customHeight="1" x14ac:dyDescent="0.2">
      <c r="A11" s="23">
        <v>6</v>
      </c>
      <c r="B11" s="37" t="s">
        <v>48</v>
      </c>
      <c r="C11" s="40" t="s">
        <v>21</v>
      </c>
      <c r="D11" s="38">
        <f t="shared" si="0"/>
        <v>0</v>
      </c>
      <c r="E11" s="18">
        <f t="shared" si="1"/>
        <v>0</v>
      </c>
      <c r="F11" s="19">
        <f t="shared" si="2"/>
        <v>0</v>
      </c>
      <c r="G11" s="20"/>
      <c r="H11" s="49"/>
      <c r="I11" s="50"/>
      <c r="J11" s="50"/>
      <c r="K11" s="24" t="s">
        <v>1</v>
      </c>
      <c r="L11" s="57"/>
      <c r="M11" s="57"/>
      <c r="N11" s="57"/>
      <c r="O11" s="24" t="s">
        <v>1</v>
      </c>
      <c r="P11" s="46">
        <f t="shared" si="3"/>
        <v>2592</v>
      </c>
      <c r="Q11" s="47"/>
      <c r="R11" s="48"/>
      <c r="S11" s="25" t="s">
        <v>2</v>
      </c>
    </row>
    <row r="12" spans="1:19" s="8" customFormat="1" ht="20" customHeight="1" x14ac:dyDescent="0.2">
      <c r="A12" s="17">
        <v>7</v>
      </c>
      <c r="B12" s="37" t="s">
        <v>48</v>
      </c>
      <c r="C12" s="40" t="s">
        <v>22</v>
      </c>
      <c r="D12" s="38">
        <f t="shared" si="0"/>
        <v>0</v>
      </c>
      <c r="E12" s="18">
        <f t="shared" si="1"/>
        <v>0</v>
      </c>
      <c r="F12" s="19">
        <f t="shared" si="2"/>
        <v>0</v>
      </c>
      <c r="G12" s="20"/>
      <c r="H12" s="49"/>
      <c r="I12" s="50"/>
      <c r="J12" s="50"/>
      <c r="K12" s="24" t="s">
        <v>1</v>
      </c>
      <c r="L12" s="57"/>
      <c r="M12" s="57"/>
      <c r="N12" s="57"/>
      <c r="O12" s="24" t="s">
        <v>1</v>
      </c>
      <c r="P12" s="46">
        <f t="shared" si="3"/>
        <v>2592</v>
      </c>
      <c r="Q12" s="47"/>
      <c r="R12" s="48"/>
      <c r="S12" s="25" t="s">
        <v>2</v>
      </c>
    </row>
    <row r="13" spans="1:19" s="8" customFormat="1" ht="20" customHeight="1" x14ac:dyDescent="0.2">
      <c r="A13" s="23">
        <v>8</v>
      </c>
      <c r="B13" s="37" t="s">
        <v>48</v>
      </c>
      <c r="C13" s="40" t="s">
        <v>36</v>
      </c>
      <c r="D13" s="38">
        <f>ROUND((H13-L13)/1000*P13,0)</f>
        <v>0</v>
      </c>
      <c r="E13" s="18">
        <f>D13*30</f>
        <v>0</v>
      </c>
      <c r="F13" s="19">
        <f>ROUND((D13*0.474/1000),1)</f>
        <v>0</v>
      </c>
      <c r="G13" s="20"/>
      <c r="H13" s="49"/>
      <c r="I13" s="50"/>
      <c r="J13" s="50"/>
      <c r="K13" s="24" t="s">
        <v>1</v>
      </c>
      <c r="L13" s="57"/>
      <c r="M13" s="57"/>
      <c r="N13" s="57"/>
      <c r="O13" s="24" t="s">
        <v>1</v>
      </c>
      <c r="P13" s="46">
        <f t="shared" si="3"/>
        <v>2592</v>
      </c>
      <c r="Q13" s="47"/>
      <c r="R13" s="48"/>
      <c r="S13" s="25" t="s">
        <v>2</v>
      </c>
    </row>
    <row r="14" spans="1:19" s="8" customFormat="1" ht="20" customHeight="1" x14ac:dyDescent="0.2">
      <c r="A14" s="17">
        <v>9</v>
      </c>
      <c r="B14" s="37" t="s">
        <v>44</v>
      </c>
      <c r="C14" s="40" t="s">
        <v>23</v>
      </c>
      <c r="D14" s="38">
        <f t="shared" si="0"/>
        <v>0</v>
      </c>
      <c r="E14" s="18">
        <f t="shared" si="1"/>
        <v>0</v>
      </c>
      <c r="F14" s="19">
        <f t="shared" si="2"/>
        <v>0</v>
      </c>
      <c r="G14" s="20"/>
      <c r="H14" s="49"/>
      <c r="I14" s="50"/>
      <c r="J14" s="50"/>
      <c r="K14" s="24" t="s">
        <v>1</v>
      </c>
      <c r="L14" s="57"/>
      <c r="M14" s="57"/>
      <c r="N14" s="57"/>
      <c r="O14" s="24" t="s">
        <v>1</v>
      </c>
      <c r="P14" s="46">
        <f t="shared" si="3"/>
        <v>2592</v>
      </c>
      <c r="Q14" s="47"/>
      <c r="R14" s="48"/>
      <c r="S14" s="25" t="s">
        <v>2</v>
      </c>
    </row>
    <row r="15" spans="1:19" s="8" customFormat="1" ht="20" customHeight="1" x14ac:dyDescent="0.2">
      <c r="A15" s="23">
        <v>10</v>
      </c>
      <c r="B15" s="37" t="s">
        <v>44</v>
      </c>
      <c r="C15" s="40" t="s">
        <v>24</v>
      </c>
      <c r="D15" s="38">
        <f t="shared" si="0"/>
        <v>0</v>
      </c>
      <c r="E15" s="18">
        <f t="shared" si="1"/>
        <v>0</v>
      </c>
      <c r="F15" s="19">
        <f t="shared" si="2"/>
        <v>0</v>
      </c>
      <c r="G15" s="20"/>
      <c r="H15" s="49"/>
      <c r="I15" s="50"/>
      <c r="J15" s="50"/>
      <c r="K15" s="24" t="s">
        <v>1</v>
      </c>
      <c r="L15" s="57"/>
      <c r="M15" s="57"/>
      <c r="N15" s="57"/>
      <c r="O15" s="24" t="s">
        <v>1</v>
      </c>
      <c r="P15" s="46">
        <f>9*24*12</f>
        <v>2592</v>
      </c>
      <c r="Q15" s="47"/>
      <c r="R15" s="48"/>
      <c r="S15" s="25" t="s">
        <v>2</v>
      </c>
    </row>
    <row r="16" spans="1:19" s="8" customFormat="1" ht="20" customHeight="1" x14ac:dyDescent="0.2">
      <c r="A16" s="17">
        <v>11</v>
      </c>
      <c r="B16" s="37" t="s">
        <v>44</v>
      </c>
      <c r="C16" s="40" t="s">
        <v>25</v>
      </c>
      <c r="D16" s="38">
        <f t="shared" si="0"/>
        <v>0</v>
      </c>
      <c r="E16" s="18">
        <f t="shared" si="1"/>
        <v>0</v>
      </c>
      <c r="F16" s="19">
        <f t="shared" si="2"/>
        <v>0</v>
      </c>
      <c r="G16" s="20"/>
      <c r="H16" s="49"/>
      <c r="I16" s="50"/>
      <c r="J16" s="50"/>
      <c r="K16" s="24" t="s">
        <v>1</v>
      </c>
      <c r="L16" s="57"/>
      <c r="M16" s="57"/>
      <c r="N16" s="57"/>
      <c r="O16" s="24" t="s">
        <v>1</v>
      </c>
      <c r="P16" s="46">
        <f t="shared" si="3"/>
        <v>2592</v>
      </c>
      <c r="Q16" s="47"/>
      <c r="R16" s="48"/>
      <c r="S16" s="25" t="s">
        <v>2</v>
      </c>
    </row>
    <row r="17" spans="1:19" s="8" customFormat="1" ht="20" customHeight="1" x14ac:dyDescent="0.2">
      <c r="A17" s="23">
        <v>12</v>
      </c>
      <c r="B17" s="37" t="s">
        <v>44</v>
      </c>
      <c r="C17" s="40" t="s">
        <v>26</v>
      </c>
      <c r="D17" s="38">
        <f t="shared" si="0"/>
        <v>0</v>
      </c>
      <c r="E17" s="18">
        <f t="shared" si="1"/>
        <v>0</v>
      </c>
      <c r="F17" s="19">
        <f t="shared" si="2"/>
        <v>0</v>
      </c>
      <c r="G17" s="20"/>
      <c r="H17" s="49"/>
      <c r="I17" s="50"/>
      <c r="J17" s="50"/>
      <c r="K17" s="24" t="s">
        <v>1</v>
      </c>
      <c r="L17" s="57"/>
      <c r="M17" s="57"/>
      <c r="N17" s="57"/>
      <c r="O17" s="24" t="s">
        <v>1</v>
      </c>
      <c r="P17" s="46">
        <f t="shared" si="3"/>
        <v>2592</v>
      </c>
      <c r="Q17" s="47"/>
      <c r="R17" s="48"/>
      <c r="S17" s="25" t="s">
        <v>2</v>
      </c>
    </row>
    <row r="18" spans="1:19" s="8" customFormat="1" ht="20" customHeight="1" x14ac:dyDescent="0.2">
      <c r="A18" s="17">
        <v>13</v>
      </c>
      <c r="B18" s="37" t="s">
        <v>44</v>
      </c>
      <c r="C18" s="40" t="s">
        <v>27</v>
      </c>
      <c r="D18" s="38">
        <f t="shared" si="0"/>
        <v>0</v>
      </c>
      <c r="E18" s="18">
        <f t="shared" si="1"/>
        <v>0</v>
      </c>
      <c r="F18" s="19">
        <f t="shared" si="2"/>
        <v>0</v>
      </c>
      <c r="G18" s="20"/>
      <c r="H18" s="49"/>
      <c r="I18" s="50"/>
      <c r="J18" s="50"/>
      <c r="K18" s="24" t="s">
        <v>1</v>
      </c>
      <c r="L18" s="57"/>
      <c r="M18" s="57"/>
      <c r="N18" s="57"/>
      <c r="O18" s="24" t="s">
        <v>1</v>
      </c>
      <c r="P18" s="46">
        <f t="shared" si="3"/>
        <v>2592</v>
      </c>
      <c r="Q18" s="47"/>
      <c r="R18" s="48"/>
      <c r="S18" s="25" t="s">
        <v>2</v>
      </c>
    </row>
    <row r="19" spans="1:19" s="8" customFormat="1" ht="20" customHeight="1" x14ac:dyDescent="0.2">
      <c r="A19" s="23">
        <v>14</v>
      </c>
      <c r="B19" s="37" t="s">
        <v>44</v>
      </c>
      <c r="C19" s="40" t="s">
        <v>28</v>
      </c>
      <c r="D19" s="38">
        <f t="shared" si="0"/>
        <v>0</v>
      </c>
      <c r="E19" s="18">
        <f t="shared" si="1"/>
        <v>0</v>
      </c>
      <c r="F19" s="19">
        <f t="shared" si="2"/>
        <v>0</v>
      </c>
      <c r="G19" s="20"/>
      <c r="H19" s="49"/>
      <c r="I19" s="50"/>
      <c r="J19" s="50"/>
      <c r="K19" s="24" t="s">
        <v>1</v>
      </c>
      <c r="L19" s="57"/>
      <c r="M19" s="57"/>
      <c r="N19" s="57"/>
      <c r="O19" s="24" t="s">
        <v>1</v>
      </c>
      <c r="P19" s="46">
        <f t="shared" si="3"/>
        <v>2592</v>
      </c>
      <c r="Q19" s="47"/>
      <c r="R19" s="48"/>
      <c r="S19" s="25" t="s">
        <v>2</v>
      </c>
    </row>
    <row r="20" spans="1:19" s="8" customFormat="1" ht="20" customHeight="1" x14ac:dyDescent="0.2">
      <c r="A20" s="17">
        <v>15</v>
      </c>
      <c r="B20" s="37" t="s">
        <v>44</v>
      </c>
      <c r="C20" s="40" t="s">
        <v>29</v>
      </c>
      <c r="D20" s="38">
        <f t="shared" si="0"/>
        <v>0</v>
      </c>
      <c r="E20" s="18">
        <f t="shared" si="1"/>
        <v>0</v>
      </c>
      <c r="F20" s="19">
        <f t="shared" si="2"/>
        <v>0</v>
      </c>
      <c r="G20" s="20"/>
      <c r="H20" s="49"/>
      <c r="I20" s="50"/>
      <c r="J20" s="50"/>
      <c r="K20" s="24" t="s">
        <v>1</v>
      </c>
      <c r="L20" s="57"/>
      <c r="M20" s="57"/>
      <c r="N20" s="57"/>
      <c r="O20" s="24" t="s">
        <v>1</v>
      </c>
      <c r="P20" s="46">
        <f t="shared" si="3"/>
        <v>2592</v>
      </c>
      <c r="Q20" s="47"/>
      <c r="R20" s="48"/>
      <c r="S20" s="25" t="s">
        <v>2</v>
      </c>
    </row>
    <row r="21" spans="1:19" s="8" customFormat="1" ht="20" customHeight="1" x14ac:dyDescent="0.2">
      <c r="A21" s="23">
        <v>16</v>
      </c>
      <c r="B21" s="37" t="s">
        <v>44</v>
      </c>
      <c r="C21" s="40" t="s">
        <v>30</v>
      </c>
      <c r="D21" s="38">
        <f t="shared" ref="D21:D29" si="4">ROUND((H21-L21)/1000*P21,0)</f>
        <v>0</v>
      </c>
      <c r="E21" s="18">
        <f t="shared" ref="E21:E29" si="5">D21*30</f>
        <v>0</v>
      </c>
      <c r="F21" s="19">
        <f t="shared" ref="F21:F29" si="6">ROUND((D21*0.474/1000),1)</f>
        <v>0</v>
      </c>
      <c r="G21" s="20"/>
      <c r="H21" s="49"/>
      <c r="I21" s="50"/>
      <c r="J21" s="50"/>
      <c r="K21" s="24" t="s">
        <v>1</v>
      </c>
      <c r="L21" s="57"/>
      <c r="M21" s="57"/>
      <c r="N21" s="57"/>
      <c r="O21" s="24" t="s">
        <v>1</v>
      </c>
      <c r="P21" s="46">
        <f t="shared" si="3"/>
        <v>2592</v>
      </c>
      <c r="Q21" s="47"/>
      <c r="R21" s="48"/>
      <c r="S21" s="25" t="s">
        <v>2</v>
      </c>
    </row>
    <row r="22" spans="1:19" s="8" customFormat="1" ht="20" customHeight="1" x14ac:dyDescent="0.2">
      <c r="A22" s="17">
        <v>17</v>
      </c>
      <c r="B22" s="37" t="s">
        <v>44</v>
      </c>
      <c r="C22" s="40" t="s">
        <v>31</v>
      </c>
      <c r="D22" s="38">
        <f t="shared" si="4"/>
        <v>0</v>
      </c>
      <c r="E22" s="18">
        <f t="shared" si="5"/>
        <v>0</v>
      </c>
      <c r="F22" s="19">
        <f t="shared" si="6"/>
        <v>0</v>
      </c>
      <c r="G22" s="20"/>
      <c r="H22" s="49"/>
      <c r="I22" s="50"/>
      <c r="J22" s="50"/>
      <c r="K22" s="24" t="s">
        <v>1</v>
      </c>
      <c r="L22" s="57"/>
      <c r="M22" s="57"/>
      <c r="N22" s="57"/>
      <c r="O22" s="24" t="s">
        <v>1</v>
      </c>
      <c r="P22" s="46">
        <f t="shared" si="3"/>
        <v>2592</v>
      </c>
      <c r="Q22" s="47"/>
      <c r="R22" s="48"/>
      <c r="S22" s="25" t="s">
        <v>2</v>
      </c>
    </row>
    <row r="23" spans="1:19" s="8" customFormat="1" ht="20" customHeight="1" x14ac:dyDescent="0.2">
      <c r="A23" s="23">
        <v>18</v>
      </c>
      <c r="B23" s="37" t="s">
        <v>44</v>
      </c>
      <c r="C23" s="40" t="s">
        <v>32</v>
      </c>
      <c r="D23" s="38">
        <f t="shared" si="4"/>
        <v>0</v>
      </c>
      <c r="E23" s="18">
        <f t="shared" si="5"/>
        <v>0</v>
      </c>
      <c r="F23" s="19">
        <f t="shared" si="6"/>
        <v>0</v>
      </c>
      <c r="G23" s="20"/>
      <c r="H23" s="49"/>
      <c r="I23" s="50"/>
      <c r="J23" s="50"/>
      <c r="K23" s="24" t="s">
        <v>1</v>
      </c>
      <c r="L23" s="57"/>
      <c r="M23" s="57"/>
      <c r="N23" s="57"/>
      <c r="O23" s="24" t="s">
        <v>1</v>
      </c>
      <c r="P23" s="46">
        <f t="shared" si="3"/>
        <v>2592</v>
      </c>
      <c r="Q23" s="47"/>
      <c r="R23" s="48"/>
      <c r="S23" s="25" t="s">
        <v>2</v>
      </c>
    </row>
    <row r="24" spans="1:19" s="8" customFormat="1" ht="20" customHeight="1" x14ac:dyDescent="0.2">
      <c r="A24" s="17">
        <v>19</v>
      </c>
      <c r="B24" s="37" t="s">
        <v>44</v>
      </c>
      <c r="C24" s="40" t="s">
        <v>53</v>
      </c>
      <c r="D24" s="38">
        <f t="shared" si="4"/>
        <v>0</v>
      </c>
      <c r="E24" s="18">
        <f t="shared" si="5"/>
        <v>0</v>
      </c>
      <c r="F24" s="19">
        <f t="shared" si="6"/>
        <v>0</v>
      </c>
      <c r="G24" s="20"/>
      <c r="H24" s="49"/>
      <c r="I24" s="50"/>
      <c r="J24" s="50"/>
      <c r="K24" s="24" t="s">
        <v>1</v>
      </c>
      <c r="L24" s="57"/>
      <c r="M24" s="57"/>
      <c r="N24" s="57"/>
      <c r="O24" s="24" t="s">
        <v>1</v>
      </c>
      <c r="P24" s="46">
        <f t="shared" si="3"/>
        <v>2592</v>
      </c>
      <c r="Q24" s="47"/>
      <c r="R24" s="48"/>
      <c r="S24" s="25" t="s">
        <v>2</v>
      </c>
    </row>
    <row r="25" spans="1:19" s="8" customFormat="1" ht="20" customHeight="1" x14ac:dyDescent="0.2">
      <c r="A25" s="23">
        <v>20</v>
      </c>
      <c r="B25" s="37" t="s">
        <v>46</v>
      </c>
      <c r="C25" s="40" t="s">
        <v>54</v>
      </c>
      <c r="D25" s="38">
        <f t="shared" si="4"/>
        <v>0</v>
      </c>
      <c r="E25" s="18">
        <f t="shared" si="5"/>
        <v>0</v>
      </c>
      <c r="F25" s="19">
        <f t="shared" si="6"/>
        <v>0</v>
      </c>
      <c r="G25" s="20"/>
      <c r="H25" s="49"/>
      <c r="I25" s="50"/>
      <c r="J25" s="50"/>
      <c r="K25" s="24" t="s">
        <v>1</v>
      </c>
      <c r="L25" s="57"/>
      <c r="M25" s="57"/>
      <c r="N25" s="57"/>
      <c r="O25" s="24" t="s">
        <v>1</v>
      </c>
      <c r="P25" s="46">
        <f t="shared" si="3"/>
        <v>2592</v>
      </c>
      <c r="Q25" s="47"/>
      <c r="R25" s="48"/>
      <c r="S25" s="25" t="s">
        <v>2</v>
      </c>
    </row>
    <row r="26" spans="1:19" s="8" customFormat="1" ht="20" customHeight="1" x14ac:dyDescent="0.2">
      <c r="A26" s="17">
        <v>21</v>
      </c>
      <c r="B26" s="37" t="s">
        <v>46</v>
      </c>
      <c r="C26" s="40" t="s">
        <v>55</v>
      </c>
      <c r="D26" s="38">
        <f t="shared" si="4"/>
        <v>0</v>
      </c>
      <c r="E26" s="18">
        <f t="shared" si="5"/>
        <v>0</v>
      </c>
      <c r="F26" s="19">
        <f t="shared" si="6"/>
        <v>0</v>
      </c>
      <c r="G26" s="20"/>
      <c r="H26" s="49"/>
      <c r="I26" s="50"/>
      <c r="J26" s="50"/>
      <c r="K26" s="24" t="s">
        <v>1</v>
      </c>
      <c r="L26" s="57"/>
      <c r="M26" s="57"/>
      <c r="N26" s="57"/>
      <c r="O26" s="24" t="s">
        <v>1</v>
      </c>
      <c r="P26" s="46">
        <f t="shared" si="3"/>
        <v>2592</v>
      </c>
      <c r="Q26" s="47"/>
      <c r="R26" s="48"/>
      <c r="S26" s="25" t="s">
        <v>2</v>
      </c>
    </row>
    <row r="27" spans="1:19" s="8" customFormat="1" ht="20" customHeight="1" x14ac:dyDescent="0.2">
      <c r="A27" s="23">
        <v>22</v>
      </c>
      <c r="B27" s="37" t="s">
        <v>46</v>
      </c>
      <c r="C27" s="40" t="s">
        <v>56</v>
      </c>
      <c r="D27" s="38">
        <f t="shared" si="4"/>
        <v>0</v>
      </c>
      <c r="E27" s="18">
        <f t="shared" si="5"/>
        <v>0</v>
      </c>
      <c r="F27" s="19">
        <f t="shared" si="6"/>
        <v>0</v>
      </c>
      <c r="G27" s="20"/>
      <c r="H27" s="49"/>
      <c r="I27" s="50"/>
      <c r="J27" s="50"/>
      <c r="K27" s="24" t="s">
        <v>1</v>
      </c>
      <c r="L27" s="57"/>
      <c r="M27" s="57"/>
      <c r="N27" s="57"/>
      <c r="O27" s="24" t="s">
        <v>1</v>
      </c>
      <c r="P27" s="46">
        <f t="shared" si="3"/>
        <v>2592</v>
      </c>
      <c r="Q27" s="47"/>
      <c r="R27" s="48"/>
      <c r="S27" s="25" t="s">
        <v>2</v>
      </c>
    </row>
    <row r="28" spans="1:19" s="8" customFormat="1" ht="20" customHeight="1" x14ac:dyDescent="0.2">
      <c r="A28" s="17">
        <v>23</v>
      </c>
      <c r="B28" s="37" t="s">
        <v>45</v>
      </c>
      <c r="C28" s="40" t="s">
        <v>33</v>
      </c>
      <c r="D28" s="38">
        <f t="shared" si="4"/>
        <v>0</v>
      </c>
      <c r="E28" s="18">
        <f t="shared" si="5"/>
        <v>0</v>
      </c>
      <c r="F28" s="19">
        <f t="shared" si="6"/>
        <v>0</v>
      </c>
      <c r="G28" s="20"/>
      <c r="H28" s="49"/>
      <c r="I28" s="50"/>
      <c r="J28" s="50"/>
      <c r="K28" s="24" t="s">
        <v>1</v>
      </c>
      <c r="L28" s="57"/>
      <c r="M28" s="57"/>
      <c r="N28" s="57"/>
      <c r="O28" s="24" t="s">
        <v>1</v>
      </c>
      <c r="P28" s="46">
        <f t="shared" si="3"/>
        <v>2592</v>
      </c>
      <c r="Q28" s="47"/>
      <c r="R28" s="48"/>
      <c r="S28" s="25" t="s">
        <v>2</v>
      </c>
    </row>
    <row r="29" spans="1:19" s="8" customFormat="1" ht="20" customHeight="1" x14ac:dyDescent="0.2">
      <c r="A29" s="23">
        <v>24</v>
      </c>
      <c r="B29" s="37" t="s">
        <v>45</v>
      </c>
      <c r="C29" s="40" t="s">
        <v>34</v>
      </c>
      <c r="D29" s="38">
        <f t="shared" si="4"/>
        <v>0</v>
      </c>
      <c r="E29" s="18">
        <f t="shared" si="5"/>
        <v>0</v>
      </c>
      <c r="F29" s="19">
        <f t="shared" si="6"/>
        <v>0</v>
      </c>
      <c r="G29" s="20"/>
      <c r="H29" s="49"/>
      <c r="I29" s="50"/>
      <c r="J29" s="50"/>
      <c r="K29" s="24" t="s">
        <v>1</v>
      </c>
      <c r="L29" s="57"/>
      <c r="M29" s="57"/>
      <c r="N29" s="57"/>
      <c r="O29" s="24" t="s">
        <v>1</v>
      </c>
      <c r="P29" s="46">
        <f t="shared" si="3"/>
        <v>2592</v>
      </c>
      <c r="Q29" s="47"/>
      <c r="R29" s="48"/>
      <c r="S29" s="25" t="s">
        <v>2</v>
      </c>
    </row>
    <row r="30" spans="1:19" s="8" customFormat="1" ht="20" customHeight="1" x14ac:dyDescent="0.2">
      <c r="A30" s="17">
        <v>25</v>
      </c>
      <c r="B30" s="37" t="s">
        <v>45</v>
      </c>
      <c r="C30" s="40" t="s">
        <v>52</v>
      </c>
      <c r="D30" s="38">
        <f t="shared" ref="D30:D33" si="7">ROUND((H30-L30)/1000*P30,0)</f>
        <v>0</v>
      </c>
      <c r="E30" s="18">
        <f t="shared" ref="E30:E33" si="8">D30*30</f>
        <v>0</v>
      </c>
      <c r="F30" s="19">
        <f t="shared" ref="F30:F33" si="9">ROUND((D30*0.474/1000),1)</f>
        <v>0</v>
      </c>
      <c r="G30" s="20"/>
      <c r="H30" s="49"/>
      <c r="I30" s="50"/>
      <c r="J30" s="50"/>
      <c r="K30" s="24" t="s">
        <v>1</v>
      </c>
      <c r="L30" s="57"/>
      <c r="M30" s="57"/>
      <c r="N30" s="57"/>
      <c r="O30" s="24" t="s">
        <v>1</v>
      </c>
      <c r="P30" s="46">
        <f t="shared" si="3"/>
        <v>2592</v>
      </c>
      <c r="Q30" s="47"/>
      <c r="R30" s="48"/>
      <c r="S30" s="25" t="s">
        <v>2</v>
      </c>
    </row>
    <row r="31" spans="1:19" s="8" customFormat="1" ht="20" customHeight="1" x14ac:dyDescent="0.2">
      <c r="A31" s="23">
        <v>26</v>
      </c>
      <c r="B31" s="37" t="s">
        <v>45</v>
      </c>
      <c r="C31" s="40" t="s">
        <v>35</v>
      </c>
      <c r="D31" s="38">
        <f t="shared" si="7"/>
        <v>0</v>
      </c>
      <c r="E31" s="18">
        <f t="shared" si="8"/>
        <v>0</v>
      </c>
      <c r="F31" s="19">
        <f t="shared" si="9"/>
        <v>0</v>
      </c>
      <c r="G31" s="20"/>
      <c r="H31" s="49"/>
      <c r="I31" s="50"/>
      <c r="J31" s="50"/>
      <c r="K31" s="24" t="s">
        <v>1</v>
      </c>
      <c r="L31" s="57"/>
      <c r="M31" s="57"/>
      <c r="N31" s="57"/>
      <c r="O31" s="24" t="s">
        <v>1</v>
      </c>
      <c r="P31" s="46">
        <f t="shared" si="3"/>
        <v>2592</v>
      </c>
      <c r="Q31" s="47"/>
      <c r="R31" s="48"/>
      <c r="S31" s="25" t="s">
        <v>2</v>
      </c>
    </row>
    <row r="32" spans="1:19" s="8" customFormat="1" ht="20" customHeight="1" x14ac:dyDescent="0.2">
      <c r="A32" s="17">
        <v>27</v>
      </c>
      <c r="B32" s="37" t="s">
        <v>49</v>
      </c>
      <c r="C32" s="40" t="s">
        <v>50</v>
      </c>
      <c r="D32" s="38">
        <f t="shared" si="7"/>
        <v>0</v>
      </c>
      <c r="E32" s="18">
        <f t="shared" si="8"/>
        <v>0</v>
      </c>
      <c r="F32" s="19">
        <f t="shared" si="9"/>
        <v>0</v>
      </c>
      <c r="G32" s="20"/>
      <c r="H32" s="49"/>
      <c r="I32" s="50"/>
      <c r="J32" s="50"/>
      <c r="K32" s="24" t="s">
        <v>1</v>
      </c>
      <c r="L32" s="57"/>
      <c r="M32" s="57"/>
      <c r="N32" s="57"/>
      <c r="O32" s="24" t="s">
        <v>1</v>
      </c>
      <c r="P32" s="46">
        <f t="shared" si="3"/>
        <v>2592</v>
      </c>
      <c r="Q32" s="47"/>
      <c r="R32" s="48"/>
      <c r="S32" s="25" t="s">
        <v>2</v>
      </c>
    </row>
    <row r="33" spans="1:19" s="8" customFormat="1" ht="20" customHeight="1" x14ac:dyDescent="0.2">
      <c r="A33" s="23">
        <v>28</v>
      </c>
      <c r="B33" s="37" t="s">
        <v>49</v>
      </c>
      <c r="C33" s="40" t="s">
        <v>38</v>
      </c>
      <c r="D33" s="38">
        <f t="shared" si="7"/>
        <v>0</v>
      </c>
      <c r="E33" s="18">
        <f t="shared" si="8"/>
        <v>0</v>
      </c>
      <c r="F33" s="19">
        <f t="shared" si="9"/>
        <v>0</v>
      </c>
      <c r="G33" s="20"/>
      <c r="H33" s="49"/>
      <c r="I33" s="50"/>
      <c r="J33" s="50"/>
      <c r="K33" s="24" t="s">
        <v>1</v>
      </c>
      <c r="L33" s="57"/>
      <c r="M33" s="57"/>
      <c r="N33" s="57"/>
      <c r="O33" s="24" t="s">
        <v>1</v>
      </c>
      <c r="P33" s="46">
        <f t="shared" si="3"/>
        <v>2592</v>
      </c>
      <c r="Q33" s="47"/>
      <c r="R33" s="48"/>
      <c r="S33" s="25" t="s">
        <v>2</v>
      </c>
    </row>
    <row r="34" spans="1:19" s="8" customFormat="1" ht="20" customHeight="1" x14ac:dyDescent="0.2">
      <c r="A34" s="17">
        <v>29</v>
      </c>
      <c r="B34" s="37" t="s">
        <v>49</v>
      </c>
      <c r="C34" s="40" t="s">
        <v>39</v>
      </c>
      <c r="D34" s="38">
        <f t="shared" ref="D34:D37" si="10">ROUND((H34-L34)/1000*P34,0)</f>
        <v>0</v>
      </c>
      <c r="E34" s="18">
        <f t="shared" ref="E34:E37" si="11">D34*30</f>
        <v>0</v>
      </c>
      <c r="F34" s="19">
        <f t="shared" ref="F34:F37" si="12">ROUND((D34*0.474/1000),1)</f>
        <v>0</v>
      </c>
      <c r="G34" s="20"/>
      <c r="H34" s="49"/>
      <c r="I34" s="50"/>
      <c r="J34" s="50"/>
      <c r="K34" s="24" t="s">
        <v>1</v>
      </c>
      <c r="L34" s="57"/>
      <c r="M34" s="57"/>
      <c r="N34" s="57"/>
      <c r="O34" s="24" t="s">
        <v>1</v>
      </c>
      <c r="P34" s="46">
        <f t="shared" si="3"/>
        <v>2592</v>
      </c>
      <c r="Q34" s="47"/>
      <c r="R34" s="48"/>
      <c r="S34" s="25" t="s">
        <v>2</v>
      </c>
    </row>
    <row r="35" spans="1:19" s="8" customFormat="1" ht="20" customHeight="1" x14ac:dyDescent="0.2">
      <c r="A35" s="23">
        <v>30</v>
      </c>
      <c r="B35" s="37" t="s">
        <v>49</v>
      </c>
      <c r="C35" s="40" t="s">
        <v>40</v>
      </c>
      <c r="D35" s="38">
        <f t="shared" si="10"/>
        <v>0</v>
      </c>
      <c r="E35" s="18">
        <f t="shared" si="11"/>
        <v>0</v>
      </c>
      <c r="F35" s="19">
        <f t="shared" si="12"/>
        <v>0</v>
      </c>
      <c r="G35" s="20"/>
      <c r="H35" s="49"/>
      <c r="I35" s="50"/>
      <c r="J35" s="50"/>
      <c r="K35" s="24" t="s">
        <v>1</v>
      </c>
      <c r="L35" s="57"/>
      <c r="M35" s="57"/>
      <c r="N35" s="57"/>
      <c r="O35" s="24" t="s">
        <v>1</v>
      </c>
      <c r="P35" s="46">
        <f t="shared" si="3"/>
        <v>2592</v>
      </c>
      <c r="Q35" s="47"/>
      <c r="R35" s="48"/>
      <c r="S35" s="25" t="s">
        <v>2</v>
      </c>
    </row>
    <row r="36" spans="1:19" s="8" customFormat="1" ht="20" customHeight="1" x14ac:dyDescent="0.2">
      <c r="A36" s="17">
        <v>31</v>
      </c>
      <c r="B36" s="37" t="s">
        <v>49</v>
      </c>
      <c r="C36" s="40" t="s">
        <v>41</v>
      </c>
      <c r="D36" s="38">
        <f t="shared" si="10"/>
        <v>0</v>
      </c>
      <c r="E36" s="18">
        <f t="shared" si="11"/>
        <v>0</v>
      </c>
      <c r="F36" s="19">
        <f t="shared" si="12"/>
        <v>0</v>
      </c>
      <c r="G36" s="20"/>
      <c r="H36" s="49"/>
      <c r="I36" s="50"/>
      <c r="J36" s="50"/>
      <c r="K36" s="24" t="s">
        <v>1</v>
      </c>
      <c r="L36" s="57"/>
      <c r="M36" s="57"/>
      <c r="N36" s="57"/>
      <c r="O36" s="24" t="s">
        <v>1</v>
      </c>
      <c r="P36" s="46">
        <f t="shared" si="3"/>
        <v>2592</v>
      </c>
      <c r="Q36" s="47"/>
      <c r="R36" s="48"/>
      <c r="S36" s="25" t="s">
        <v>2</v>
      </c>
    </row>
    <row r="37" spans="1:19" s="8" customFormat="1" ht="20" customHeight="1" x14ac:dyDescent="0.2">
      <c r="A37" s="23">
        <v>32</v>
      </c>
      <c r="B37" s="44" t="s">
        <v>64</v>
      </c>
      <c r="C37" s="45" t="s">
        <v>65</v>
      </c>
      <c r="D37" s="38">
        <f t="shared" si="10"/>
        <v>0</v>
      </c>
      <c r="E37" s="18">
        <f t="shared" si="11"/>
        <v>0</v>
      </c>
      <c r="F37" s="19">
        <f t="shared" si="12"/>
        <v>0</v>
      </c>
      <c r="G37" s="20"/>
      <c r="H37" s="49"/>
      <c r="I37" s="50"/>
      <c r="J37" s="50"/>
      <c r="K37" s="24" t="s">
        <v>1</v>
      </c>
      <c r="L37" s="57"/>
      <c r="M37" s="57"/>
      <c r="N37" s="57"/>
      <c r="O37" s="24" t="s">
        <v>1</v>
      </c>
      <c r="P37" s="46">
        <f t="shared" si="3"/>
        <v>2592</v>
      </c>
      <c r="Q37" s="47"/>
      <c r="R37" s="48"/>
      <c r="S37" s="25" t="s">
        <v>2</v>
      </c>
    </row>
    <row r="38" spans="1:19" s="8" customFormat="1" ht="20" customHeight="1" x14ac:dyDescent="0.2">
      <c r="A38" s="17">
        <v>33</v>
      </c>
      <c r="B38" s="37" t="s">
        <v>51</v>
      </c>
      <c r="C38" s="40" t="s">
        <v>37</v>
      </c>
      <c r="D38" s="38">
        <f>ROUND((H38-L38)/1000*P38,0)</f>
        <v>0</v>
      </c>
      <c r="E38" s="18">
        <f>D38*30</f>
        <v>0</v>
      </c>
      <c r="F38" s="19">
        <f>ROUND((D38*0.474/1000),1)</f>
        <v>0</v>
      </c>
      <c r="G38" s="20"/>
      <c r="H38" s="49"/>
      <c r="I38" s="50"/>
      <c r="J38" s="50"/>
      <c r="K38" s="24" t="s">
        <v>1</v>
      </c>
      <c r="L38" s="57"/>
      <c r="M38" s="57"/>
      <c r="N38" s="57"/>
      <c r="O38" s="24" t="s">
        <v>1</v>
      </c>
      <c r="P38" s="46">
        <f t="shared" si="3"/>
        <v>2592</v>
      </c>
      <c r="Q38" s="47"/>
      <c r="R38" s="48"/>
      <c r="S38" s="25" t="s">
        <v>2</v>
      </c>
    </row>
    <row r="39" spans="1:19" ht="20" customHeight="1" thickBot="1" x14ac:dyDescent="0.25">
      <c r="A39" s="65" t="s">
        <v>5</v>
      </c>
      <c r="B39" s="66"/>
      <c r="C39" s="67"/>
      <c r="D39" s="26">
        <f>SUM(D6:D20)</f>
        <v>0</v>
      </c>
      <c r="E39" s="26">
        <f>SUM(E6:E20)</f>
        <v>0</v>
      </c>
      <c r="F39" s="27">
        <f>SUM(F6:F20)</f>
        <v>0</v>
      </c>
      <c r="G39" s="20"/>
      <c r="H39" s="54">
        <f>SUM(H6:J20)</f>
        <v>0</v>
      </c>
      <c r="I39" s="52"/>
      <c r="J39" s="53"/>
      <c r="K39" s="28" t="s">
        <v>1</v>
      </c>
      <c r="L39" s="51">
        <f>SUM(L6:N20)</f>
        <v>0</v>
      </c>
      <c r="M39" s="52"/>
      <c r="N39" s="53"/>
      <c r="O39" s="28" t="s">
        <v>1</v>
      </c>
      <c r="P39" s="51">
        <f>AVERAGE(P6:R20)</f>
        <v>2592</v>
      </c>
      <c r="Q39" s="52"/>
      <c r="R39" s="53"/>
      <c r="S39" s="29" t="s">
        <v>2</v>
      </c>
    </row>
    <row r="40" spans="1:19" ht="40" customHeight="1" x14ac:dyDescent="0.2">
      <c r="A40" s="20" t="s">
        <v>9</v>
      </c>
      <c r="B40" s="30"/>
      <c r="C40" s="20"/>
      <c r="D40" s="20"/>
      <c r="E40" s="31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</sheetData>
  <mergeCells count="112">
    <mergeCell ref="H38:J38"/>
    <mergeCell ref="L38:N38"/>
    <mergeCell ref="P38:R38"/>
    <mergeCell ref="H33:J33"/>
    <mergeCell ref="L33:N33"/>
    <mergeCell ref="P33:R33"/>
    <mergeCell ref="H32:J32"/>
    <mergeCell ref="L32:N32"/>
    <mergeCell ref="P32:R32"/>
    <mergeCell ref="H36:J36"/>
    <mergeCell ref="L36:N36"/>
    <mergeCell ref="P36:R36"/>
    <mergeCell ref="H37:J37"/>
    <mergeCell ref="L37:N37"/>
    <mergeCell ref="P37:R37"/>
    <mergeCell ref="H34:J34"/>
    <mergeCell ref="L34:N34"/>
    <mergeCell ref="P34:R34"/>
    <mergeCell ref="H35:J35"/>
    <mergeCell ref="L35:N35"/>
    <mergeCell ref="P35:R35"/>
    <mergeCell ref="H13:J13"/>
    <mergeCell ref="L13:N13"/>
    <mergeCell ref="P13:R13"/>
    <mergeCell ref="H30:J30"/>
    <mergeCell ref="L30:N30"/>
    <mergeCell ref="P30:R30"/>
    <mergeCell ref="H31:J31"/>
    <mergeCell ref="L31:N31"/>
    <mergeCell ref="P31:R31"/>
    <mergeCell ref="H28:J28"/>
    <mergeCell ref="L28:N28"/>
    <mergeCell ref="P28:R28"/>
    <mergeCell ref="H29:J29"/>
    <mergeCell ref="L29:N29"/>
    <mergeCell ref="P29:R29"/>
    <mergeCell ref="H26:J26"/>
    <mergeCell ref="L26:N26"/>
    <mergeCell ref="P26:R26"/>
    <mergeCell ref="H27:J27"/>
    <mergeCell ref="L27:N27"/>
    <mergeCell ref="P27:R27"/>
    <mergeCell ref="H24:J24"/>
    <mergeCell ref="L24:N24"/>
    <mergeCell ref="P24:R24"/>
    <mergeCell ref="H25:J25"/>
    <mergeCell ref="L25:N25"/>
    <mergeCell ref="P25:R25"/>
    <mergeCell ref="H22:J22"/>
    <mergeCell ref="L22:N22"/>
    <mergeCell ref="P22:R22"/>
    <mergeCell ref="H23:J23"/>
    <mergeCell ref="L23:N23"/>
    <mergeCell ref="P23:R23"/>
    <mergeCell ref="L21:N21"/>
    <mergeCell ref="P21:R21"/>
    <mergeCell ref="P17:R17"/>
    <mergeCell ref="L19:N19"/>
    <mergeCell ref="P19:R19"/>
    <mergeCell ref="H20:J20"/>
    <mergeCell ref="L20:N20"/>
    <mergeCell ref="P20:R20"/>
    <mergeCell ref="H18:J18"/>
    <mergeCell ref="L18:N18"/>
    <mergeCell ref="H2:O2"/>
    <mergeCell ref="P16:R16"/>
    <mergeCell ref="H8:J8"/>
    <mergeCell ref="L8:N8"/>
    <mergeCell ref="H10:J10"/>
    <mergeCell ref="L10:N10"/>
    <mergeCell ref="P10:R10"/>
    <mergeCell ref="P8:R8"/>
    <mergeCell ref="H11:J11"/>
    <mergeCell ref="L11:N11"/>
    <mergeCell ref="P11:R11"/>
    <mergeCell ref="H12:J12"/>
    <mergeCell ref="L12:N12"/>
    <mergeCell ref="P12:R12"/>
    <mergeCell ref="H15:J15"/>
    <mergeCell ref="L15:N15"/>
    <mergeCell ref="H5:S5"/>
    <mergeCell ref="H6:J6"/>
    <mergeCell ref="L6:N6"/>
    <mergeCell ref="P6:R6"/>
    <mergeCell ref="H7:J7"/>
    <mergeCell ref="L7:N7"/>
    <mergeCell ref="P7:R7"/>
    <mergeCell ref="L9:N9"/>
    <mergeCell ref="P18:R18"/>
    <mergeCell ref="H19:J19"/>
    <mergeCell ref="L39:N39"/>
    <mergeCell ref="H39:J39"/>
    <mergeCell ref="P39:R39"/>
    <mergeCell ref="A3:F3"/>
    <mergeCell ref="H3:O3"/>
    <mergeCell ref="P3:S3"/>
    <mergeCell ref="L14:N14"/>
    <mergeCell ref="P14:R14"/>
    <mergeCell ref="H14:J14"/>
    <mergeCell ref="H4:K4"/>
    <mergeCell ref="L4:O4"/>
    <mergeCell ref="P4:S4"/>
    <mergeCell ref="H9:J9"/>
    <mergeCell ref="P15:R15"/>
    <mergeCell ref="H17:J17"/>
    <mergeCell ref="L17:N17"/>
    <mergeCell ref="A39:C39"/>
    <mergeCell ref="A5:F5"/>
    <mergeCell ref="P9:R9"/>
    <mergeCell ref="H16:J16"/>
    <mergeCell ref="L16:N16"/>
    <mergeCell ref="H21:J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様式第9-1号</vt:lpstr>
      <vt:lpstr>様式第9-2号</vt:lpstr>
      <vt:lpstr>'様式第9-1号'!Print_Area</vt:lpstr>
      <vt:lpstr>'様式第9-2号'!Print_Area</vt:lpstr>
      <vt:lpstr>'様式第9-2号'!Print_Titles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J24027</cp:lastModifiedBy>
  <cp:lastPrinted>2026-04-08T05:14:13Z</cp:lastPrinted>
  <dcterms:created xsi:type="dcterms:W3CDTF">2022-01-11T04:42:18Z</dcterms:created>
  <dcterms:modified xsi:type="dcterms:W3CDTF">2026-04-08T05:14:17Z</dcterms:modified>
</cp:coreProperties>
</file>