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tmnfilesv\10202000環境課\01環境政策係\4145-30 地球温暖化関係\ゼロカーボンシティ普及啓発事業\CO2家計簿\HP公開\掲載データ\"/>
    </mc:Choice>
  </mc:AlternateContent>
  <xr:revisionPtr revIDLastSave="0" documentId="8_{61F8BED5-337B-4D10-A905-9262142A2D1E}" xr6:coauthVersionLast="36" xr6:coauthVersionMax="36" xr10:uidLastSave="{00000000-0000-0000-0000-000000000000}"/>
  <bookViews>
    <workbookView xWindow="0" yWindow="0" windowWidth="13890" windowHeight="6555" xr2:uid="{E1114750-1E1B-474D-B02C-15B1885A7330}"/>
  </bookViews>
  <sheets>
    <sheet name="公開用" sheetId="2" r:id="rId1"/>
  </sheets>
  <definedNames>
    <definedName name="_xlnm._FilterDatabase" localSheetId="0" hidden="1">公開用!$A$13:$P$107</definedName>
    <definedName name="_xlnm.Print_Area" localSheetId="0">公開用!$A$1:$J$107</definedName>
    <definedName name="_xlnm.Print_Titles" localSheetId="0">公開用!$12:$13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7" i="2" l="1"/>
  <c r="M97" i="2" s="1"/>
  <c r="J16" i="2" l="1"/>
  <c r="M16" i="2" s="1"/>
  <c r="L16" i="2"/>
  <c r="D4" i="2" l="1"/>
  <c r="L105" i="2"/>
  <c r="L104" i="2"/>
  <c r="L103" i="2"/>
  <c r="L102" i="2"/>
  <c r="L101" i="2"/>
  <c r="L99" i="2"/>
  <c r="L97" i="2"/>
  <c r="L94" i="2"/>
  <c r="L92" i="2"/>
  <c r="L90" i="2"/>
  <c r="L88" i="2"/>
  <c r="L86" i="2"/>
  <c r="L84" i="2"/>
  <c r="L81" i="2"/>
  <c r="L79" i="2"/>
  <c r="L77" i="2"/>
  <c r="L75" i="2"/>
  <c r="L74" i="2"/>
  <c r="L73" i="2"/>
  <c r="L71" i="2"/>
  <c r="L69" i="2"/>
  <c r="L67" i="2"/>
  <c r="L65" i="2"/>
  <c r="L63" i="2"/>
  <c r="L61" i="2"/>
  <c r="L59" i="2"/>
  <c r="L58" i="2"/>
  <c r="L56" i="2"/>
  <c r="L55" i="2"/>
  <c r="L53" i="2"/>
  <c r="L51" i="2"/>
  <c r="L49" i="2"/>
  <c r="L48" i="2"/>
  <c r="L47" i="2"/>
  <c r="L45" i="2"/>
  <c r="L43" i="2"/>
  <c r="L41" i="2"/>
  <c r="L39" i="2"/>
  <c r="L37" i="2"/>
  <c r="L35" i="2"/>
  <c r="L32" i="2"/>
  <c r="L30" i="2"/>
  <c r="L27" i="2"/>
  <c r="L25" i="2"/>
  <c r="L23" i="2"/>
  <c r="L21" i="2"/>
  <c r="L20" i="2"/>
  <c r="L18" i="2"/>
  <c r="J102" i="2" l="1"/>
  <c r="M102" i="2" s="1"/>
  <c r="J105" i="2"/>
  <c r="M105" i="2" s="1"/>
  <c r="J104" i="2"/>
  <c r="M104" i="2" s="1"/>
  <c r="J103" i="2"/>
  <c r="M103" i="2" s="1"/>
  <c r="J101" i="2"/>
  <c r="M101" i="2" s="1"/>
  <c r="J99" i="2"/>
  <c r="M99" i="2" s="1"/>
  <c r="J95" i="2"/>
  <c r="J94" i="2"/>
  <c r="M94" i="2" s="1"/>
  <c r="J92" i="2"/>
  <c r="M92" i="2" s="1"/>
  <c r="J90" i="2"/>
  <c r="M90" i="2" s="1"/>
  <c r="J88" i="2"/>
  <c r="M88" i="2" s="1"/>
  <c r="J86" i="2"/>
  <c r="M86" i="2" s="1"/>
  <c r="J84" i="2"/>
  <c r="M84" i="2" s="1"/>
  <c r="J82" i="2"/>
  <c r="J81" i="2"/>
  <c r="M81" i="2" s="1"/>
  <c r="J79" i="2"/>
  <c r="M79" i="2" s="1"/>
  <c r="J77" i="2"/>
  <c r="M77" i="2" s="1"/>
  <c r="J75" i="2"/>
  <c r="M75" i="2" s="1"/>
  <c r="J74" i="2"/>
  <c r="M74" i="2" s="1"/>
  <c r="J73" i="2"/>
  <c r="M73" i="2" s="1"/>
  <c r="J71" i="2"/>
  <c r="M71" i="2" s="1"/>
  <c r="J69" i="2"/>
  <c r="M69" i="2" s="1"/>
  <c r="J67" i="2"/>
  <c r="M67" i="2" s="1"/>
  <c r="J65" i="2"/>
  <c r="M65" i="2" s="1"/>
  <c r="J63" i="2"/>
  <c r="M63" i="2" s="1"/>
  <c r="J61" i="2"/>
  <c r="M61" i="2" s="1"/>
  <c r="J59" i="2"/>
  <c r="M59" i="2" s="1"/>
  <c r="J58" i="2"/>
  <c r="M58" i="2" s="1"/>
  <c r="J56" i="2"/>
  <c r="M56" i="2" s="1"/>
  <c r="J55" i="2"/>
  <c r="M55" i="2" s="1"/>
  <c r="J53" i="2"/>
  <c r="M53" i="2" s="1"/>
  <c r="J51" i="2"/>
  <c r="M51" i="2" s="1"/>
  <c r="J49" i="2"/>
  <c r="M49" i="2" s="1"/>
  <c r="J48" i="2"/>
  <c r="M48" i="2" s="1"/>
  <c r="J47" i="2"/>
  <c r="M47" i="2" s="1"/>
  <c r="J45" i="2"/>
  <c r="M45" i="2" s="1"/>
  <c r="J43" i="2"/>
  <c r="M43" i="2" s="1"/>
  <c r="J41" i="2"/>
  <c r="M41" i="2" s="1"/>
  <c r="J39" i="2"/>
  <c r="M39" i="2" s="1"/>
  <c r="J37" i="2"/>
  <c r="M37" i="2" s="1"/>
  <c r="J35" i="2"/>
  <c r="M35" i="2" s="1"/>
  <c r="J33" i="2"/>
  <c r="J32" i="2"/>
  <c r="M32" i="2" s="1"/>
  <c r="J30" i="2"/>
  <c r="M30" i="2" s="1"/>
  <c r="J28" i="2"/>
  <c r="J27" i="2"/>
  <c r="M27" i="2" s="1"/>
  <c r="J25" i="2"/>
  <c r="M25" i="2" s="1"/>
  <c r="J23" i="2"/>
  <c r="M23" i="2" s="1"/>
  <c r="J21" i="2"/>
  <c r="M21" i="2" s="1"/>
  <c r="J20" i="2"/>
  <c r="M20" i="2" s="1"/>
  <c r="J18" i="2"/>
  <c r="M18" i="2" s="1"/>
  <c r="D5" i="2" l="1"/>
</calcChain>
</file>

<file path=xl/sharedStrings.xml><?xml version="1.0" encoding="utf-8"?>
<sst xmlns="http://schemas.openxmlformats.org/spreadsheetml/2006/main" count="242" uniqueCount="189">
  <si>
    <t>省エネ行動</t>
  </si>
  <si>
    <t>年間</t>
  </si>
  <si>
    <t>エアコン</t>
  </si>
  <si>
    <t>冷やしすぎに注意し、無理のない範囲で室内温度を上げる。</t>
  </si>
  <si>
    <t>電気</t>
  </si>
  <si>
    <t>30.24kWh</t>
  </si>
  <si>
    <t>53.08kWh</t>
  </si>
  <si>
    <t>必要なときだけつける。</t>
  </si>
  <si>
    <t>18.78kWh</t>
  </si>
  <si>
    <t>40.73kWh</t>
  </si>
  <si>
    <t>31.95kWh</t>
  </si>
  <si>
    <t>ガス</t>
  </si>
  <si>
    <t>8.15㎥</t>
  </si>
  <si>
    <t>必要な時だけつける。</t>
  </si>
  <si>
    <t>12.68㎥</t>
  </si>
  <si>
    <t>3.72kWh</t>
  </si>
  <si>
    <t>灯油</t>
  </si>
  <si>
    <t>10.22L</t>
  </si>
  <si>
    <t>15.91L</t>
  </si>
  <si>
    <t>3.89kWh</t>
  </si>
  <si>
    <t>電気カーペット</t>
  </si>
  <si>
    <t>89.91kWh</t>
  </si>
  <si>
    <t>185.97kWh</t>
  </si>
  <si>
    <t>電気こたつ</t>
  </si>
  <si>
    <t>こたつ布団に、上掛と敷布団をあわせて使う。</t>
  </si>
  <si>
    <t>32.48kWh</t>
  </si>
  <si>
    <t>48.95kWh</t>
  </si>
  <si>
    <t>電球形蛍光ランプに取り替える。</t>
  </si>
  <si>
    <t>84.00kWh</t>
  </si>
  <si>
    <t>電球形LEDランプに取り替える。</t>
  </si>
  <si>
    <t>90.00kWh</t>
  </si>
  <si>
    <t>4.38kWh</t>
  </si>
  <si>
    <t>19.71kWh</t>
  </si>
  <si>
    <t>3.29kWh</t>
  </si>
  <si>
    <t>テレビ</t>
  </si>
  <si>
    <t>16.79kWh</t>
  </si>
  <si>
    <t>27.10kWh</t>
  </si>
  <si>
    <t>パソコン</t>
  </si>
  <si>
    <t>デスクトップ型</t>
  </si>
  <si>
    <t>31.57kWh</t>
  </si>
  <si>
    <t>ノート型</t>
  </si>
  <si>
    <t>5.48kWh</t>
  </si>
  <si>
    <t>12.57kWh</t>
  </si>
  <si>
    <t>1.50kWh</t>
  </si>
  <si>
    <t>冷蔵庫</t>
  </si>
  <si>
    <t>ものを詰め込みすぎない。</t>
  </si>
  <si>
    <t>詰め込んだ場合と、半分にした場合の比較</t>
  </si>
  <si>
    <t>43.84kWh</t>
  </si>
  <si>
    <t>無駄な開閉はしない。</t>
  </si>
  <si>
    <t>10.40kWh</t>
  </si>
  <si>
    <t>6.10kWh</t>
  </si>
  <si>
    <t>61.72kWh</t>
  </si>
  <si>
    <t>上と両側が壁に接している場合と片側が壁に接している場合の比較</t>
  </si>
  <si>
    <t>45.08kWh</t>
  </si>
  <si>
    <t>ガス給湯器</t>
  </si>
  <si>
    <t>8.80㎥</t>
  </si>
  <si>
    <t>電子レンジ</t>
  </si>
  <si>
    <t>果菜(ブロッコリー、カボチャ)</t>
  </si>
  <si>
    <t>根菜(ジャガイモ、里芋)</t>
  </si>
  <si>
    <t>電気ポット</t>
  </si>
  <si>
    <t>長時間使用しないときはプラグを抜く。</t>
  </si>
  <si>
    <t>107.45kWh</t>
  </si>
  <si>
    <t>ガスコンロ</t>
  </si>
  <si>
    <t>2.38㎥</t>
  </si>
  <si>
    <t>洗濯機</t>
  </si>
  <si>
    <t>5.88kWh</t>
  </si>
  <si>
    <t>水道</t>
  </si>
  <si>
    <t>16.75㎥</t>
  </si>
  <si>
    <t>衣類乾燥機</t>
  </si>
  <si>
    <t>41.98kWh</t>
  </si>
  <si>
    <t>394.57kWh</t>
  </si>
  <si>
    <t>掃除機</t>
  </si>
  <si>
    <t>5.45kWh</t>
  </si>
  <si>
    <t>1.55kWh</t>
  </si>
  <si>
    <t>風呂・トイレ</t>
  </si>
  <si>
    <t>風呂給湯器</t>
  </si>
  <si>
    <t>38.20㎥</t>
  </si>
  <si>
    <t>12.78㎥</t>
  </si>
  <si>
    <t>4.38㎥</t>
  </si>
  <si>
    <t>温水洗浄便座</t>
  </si>
  <si>
    <t>34.90kWh</t>
  </si>
  <si>
    <t>26.40kWh</t>
  </si>
  <si>
    <t>13.80kWh</t>
  </si>
  <si>
    <t>自動車</t>
  </si>
  <si>
    <t>ガソリン</t>
  </si>
  <si>
    <t>83.57L</t>
  </si>
  <si>
    <t>加減速の少ない運転　</t>
  </si>
  <si>
    <t>29.29L</t>
  </si>
  <si>
    <t>早めのアクセルオフ　</t>
  </si>
  <si>
    <t>18.09L</t>
  </si>
  <si>
    <t>17.33L</t>
  </si>
  <si>
    <t>省エネ
効果</t>
    <rPh sb="4" eb="6">
      <t>コウカ</t>
    </rPh>
    <phoneticPr fontId="2"/>
  </si>
  <si>
    <t>広さに合った大きさを選択する。</t>
    <rPh sb="10" eb="12">
      <t>センタク</t>
    </rPh>
    <phoneticPr fontId="2"/>
  </si>
  <si>
    <t>設定温度は低めに設定する。</t>
    <rPh sb="8" eb="10">
      <t>セッテイ</t>
    </rPh>
    <phoneticPr fontId="2"/>
  </si>
  <si>
    <t>テレビを見ないときは消す。</t>
    <phoneticPr fontId="2"/>
  </si>
  <si>
    <t>画面は明るすぎないように調整する。</t>
    <rPh sb="12" eb="14">
      <t>チョウセイ</t>
    </rPh>
    <phoneticPr fontId="2"/>
  </si>
  <si>
    <t>使わないときは電源を切る。</t>
    <phoneticPr fontId="2"/>
  </si>
  <si>
    <t>電源オプションを見直す。</t>
    <phoneticPr fontId="2"/>
  </si>
  <si>
    <t>開けている時間を短くする。</t>
    <phoneticPr fontId="2"/>
  </si>
  <si>
    <t>適切な設定温度にする。</t>
    <rPh sb="0" eb="2">
      <t>テキセツ</t>
    </rPh>
    <phoneticPr fontId="2"/>
  </si>
  <si>
    <t>壁から適切な間隔で設置する。</t>
    <phoneticPr fontId="2"/>
  </si>
  <si>
    <t>食器を洗うときは低温に設定する。</t>
    <phoneticPr fontId="2"/>
  </si>
  <si>
    <t>炎がなべ底からはみ出さないように調節する。</t>
    <phoneticPr fontId="2"/>
  </si>
  <si>
    <t>まとめて乾燥し、回数を減らす。</t>
    <phoneticPr fontId="2"/>
  </si>
  <si>
    <t>自然乾燥を併用する。</t>
    <phoneticPr fontId="2"/>
  </si>
  <si>
    <t>パックいっぱいにゴミが詰まった状態と、未使用のパックの比較</t>
    <phoneticPr fontId="2"/>
  </si>
  <si>
    <t>間隔をあけずに入浴する。</t>
    <rPh sb="7" eb="9">
      <t>ニュウヨク</t>
    </rPh>
    <phoneticPr fontId="2"/>
  </si>
  <si>
    <t>パック式は適宜取り替える。</t>
    <phoneticPr fontId="2"/>
  </si>
  <si>
    <t>部屋を片付けてから掃除機をかける。</t>
    <phoneticPr fontId="2"/>
  </si>
  <si>
    <t>シャワーは不必要に流したままにしない。</t>
    <phoneticPr fontId="2"/>
  </si>
  <si>
    <t>使わないときはフタを閉める。</t>
    <phoneticPr fontId="2"/>
  </si>
  <si>
    <t>暖房便座の温度は低めに設定する。</t>
    <rPh sb="11" eb="13">
      <t>セッテイ</t>
    </rPh>
    <phoneticPr fontId="2"/>
  </si>
  <si>
    <t>洗浄水の温度は低めに設定する。</t>
    <rPh sb="10" eb="12">
      <t>セッテイ</t>
    </rPh>
    <phoneticPr fontId="2"/>
  </si>
  <si>
    <t>照明機器</t>
    <rPh sb="2" eb="4">
      <t>キキ</t>
    </rPh>
    <phoneticPr fontId="2"/>
  </si>
  <si>
    <t>洗濯・掃除</t>
    <rPh sb="0" eb="2">
      <t>センタク</t>
    </rPh>
    <rPh sb="3" eb="5">
      <t>ソウジ</t>
    </rPh>
    <phoneticPr fontId="2"/>
  </si>
  <si>
    <t>照明</t>
    <rPh sb="0" eb="2">
      <t>ショウメイ</t>
    </rPh>
    <phoneticPr fontId="2"/>
  </si>
  <si>
    <t>冷暖房</t>
    <rPh sb="0" eb="3">
      <t>レイダンボウ</t>
    </rPh>
    <phoneticPr fontId="2"/>
  </si>
  <si>
    <t>ＡＶ・情報</t>
    <phoneticPr fontId="2"/>
  </si>
  <si>
    <t>キッチン</t>
    <phoneticPr fontId="2"/>
  </si>
  <si>
    <r>
      <t xml:space="preserve">洗濯物はまとめ洗いする。
</t>
    </r>
    <r>
      <rPr>
        <sz val="10"/>
        <color rgb="FF000000"/>
        <rFont val="ＭＳ ゴシック"/>
        <family val="3"/>
        <charset val="128"/>
      </rPr>
      <t>少量の洗濯物を毎日洗うよりも、洗濯機の容量に合わせて、洗濯回数を少なくしたほうが省エネにつながります。</t>
    </r>
    <phoneticPr fontId="2"/>
  </si>
  <si>
    <t>使用機器等</t>
    <rPh sb="0" eb="2">
      <t>シヨウ</t>
    </rPh>
    <rPh sb="2" eb="4">
      <t>キキ</t>
    </rPh>
    <rPh sb="4" eb="5">
      <t>トウ</t>
    </rPh>
    <phoneticPr fontId="2"/>
  </si>
  <si>
    <t>消費
エネルギー
種別</t>
    <rPh sb="0" eb="2">
      <t>ショウヒ</t>
    </rPh>
    <rPh sb="9" eb="11">
      <t>シュベツ</t>
    </rPh>
    <phoneticPr fontId="2"/>
  </si>
  <si>
    <t>ガスファン
ヒーター</t>
    <phoneticPr fontId="2"/>
  </si>
  <si>
    <t>石油ファン
ヒーター</t>
    <phoneticPr fontId="2"/>
  </si>
  <si>
    <t>出典：資源エネルギー庁ウェブサイト「省エネポータルサイト（家庭でできる省エネ）」</t>
  </si>
  <si>
    <t>○</t>
    <phoneticPr fontId="2"/>
  </si>
  <si>
    <t>行動区分</t>
    <rPh sb="0" eb="2">
      <t>コウドウ</t>
    </rPh>
    <rPh sb="2" eb="4">
      <t>クブン</t>
    </rPh>
    <phoneticPr fontId="2"/>
  </si>
  <si>
    <t>取組効果</t>
    <rPh sb="0" eb="2">
      <t>トリクミ</t>
    </rPh>
    <rPh sb="2" eb="4">
      <t>コウカ</t>
    </rPh>
    <phoneticPr fontId="2"/>
  </si>
  <si>
    <t>家庭でできる省エネ行動に取り組んでみましょう！</t>
    <rPh sb="0" eb="2">
      <t>カテイ</t>
    </rPh>
    <rPh sb="6" eb="7">
      <t>ショウ</t>
    </rPh>
    <rPh sb="9" eb="11">
      <t>コウドウ</t>
    </rPh>
    <rPh sb="12" eb="13">
      <t>ト</t>
    </rPh>
    <rPh sb="14" eb="15">
      <t>ク</t>
    </rPh>
    <phoneticPr fontId="2"/>
  </si>
  <si>
    <r>
      <t xml:space="preserve">CO2
削減量
</t>
    </r>
    <r>
      <rPr>
        <sz val="9"/>
        <color rgb="FF000000"/>
        <rFont val="HGP創英角ｺﾞｼｯｸUB"/>
        <family val="3"/>
        <charset val="128"/>
      </rPr>
      <t>(kg-CO2)</t>
    </r>
    <rPh sb="4" eb="7">
      <t>サクゲンリョウ</t>
    </rPh>
    <phoneticPr fontId="2"/>
  </si>
  <si>
    <t>記入例</t>
    <rPh sb="0" eb="3">
      <t>キニュウレイ</t>
    </rPh>
    <phoneticPr fontId="2"/>
  </si>
  <si>
    <t>1灯の点灯時間を
1日1時間短縮</t>
  </si>
  <si>
    <t>12W蛍光ランプ</t>
  </si>
  <si>
    <t>1日1時間
利用時間短縮</t>
  </si>
  <si>
    <t>開けている時間が20秒間の場合と、10秒間の場合の比較</t>
  </si>
  <si>
    <t>利用時間を1日1分短縮</t>
  </si>
  <si>
    <t>45℃の湯を流す時間を1分間短縮</t>
  </si>
  <si>
    <t>冬の暖房時の室温は20℃を目安にする。</t>
  </si>
  <si>
    <t>フィルターを月に1回か2回清掃する。</t>
  </si>
  <si>
    <t>室温は20℃を目安にする。</t>
  </si>
  <si>
    <t>54W白熱電球</t>
  </si>
  <si>
    <t>電気ポットに満タンの水2.2Lを入れ沸騰させ、1.2L使用後、6時間保温状態にした場合と、プラグを抜いて保温せず再沸騰させて使用した場合の比較</t>
  </si>
  <si>
    <t>定格容量(5kg)の8割を入れて2日に1回使用した場合と、4割ずつに分けて毎日使用した場合の比較</t>
  </si>
  <si>
    <t>9W電球形LEDランプ</t>
  </si>
  <si>
    <t>冷房設定温度を27℃から1℃上げる。
(外気温度31℃、エアコン(2.2kW)、9時間使用/日)</t>
  </si>
  <si>
    <t>暖房設定温度を21℃から20℃にする。
(外気温度6℃、エアコン(2.2kW)、9時間使用/日)</t>
  </si>
  <si>
    <t>冷房を1日1時間短縮(設定温度：28℃)</t>
  </si>
  <si>
    <t>暖房を1日1時間短縮(設定温度：20℃)</t>
  </si>
  <si>
    <t>フィルターが目詰りしている場合とフィルターを清掃した場合の比較(エアコン2.2kW)</t>
    <rPh sb="13" eb="15">
      <t>バアイ</t>
    </rPh>
    <phoneticPr fontId="2"/>
  </si>
  <si>
    <t>暖房の設定温度を21℃から20℃にした場合(外気温度6℃、9時間使用/日)</t>
  </si>
  <si>
    <t>1日1時間運転を短縮した場合(設定温度：20℃)</t>
  </si>
  <si>
    <t>3畳用と2畳用の比較
(室温20℃、設定温度「中」、5時間使用/日)</t>
    <rPh sb="32" eb="33">
      <t>ニチ</t>
    </rPh>
    <phoneticPr fontId="2"/>
  </si>
  <si>
    <t>設定温度を「強」から「中」にした場合(3畳用、5時間使用/日)</t>
    <rPh sb="20" eb="22">
      <t>ジョウヨウ</t>
    </rPh>
    <phoneticPr fontId="2"/>
  </si>
  <si>
    <t>こたつ布団だけの場合と、こたつ布団に上掛けと敷布団を併用した場合の比較(5時間使用/日)</t>
  </si>
  <si>
    <t>温度調節を「強」から「中」に下げた場合(5時間使用/日)</t>
    <rPh sb="26" eb="27">
      <t>ニチ</t>
    </rPh>
    <phoneticPr fontId="2"/>
  </si>
  <si>
    <t>54W白熱電球から12W電球形蛍光ランプに交換(2,000時間使用/年)</t>
    <rPh sb="34" eb="35">
      <t>ネン</t>
    </rPh>
    <phoneticPr fontId="2"/>
  </si>
  <si>
    <t>54W白熱電球から9W電球形LEDランプに交換(2,000時間使用/年)</t>
    <rPh sb="34" eb="35">
      <t>ネン</t>
    </rPh>
    <phoneticPr fontId="2"/>
  </si>
  <si>
    <t>1日1時間テレビを見る時間を減らす。(液晶32V型)</t>
  </si>
  <si>
    <t>テレビの画面の輝度を最適(最大→中間)にする。(液晶32V型)</t>
  </si>
  <si>
    <t>電源オプションを「モニタの電源をOFF」から「システムスタンバイ」にした場合(3.25時間/週、52週)</t>
  </si>
  <si>
    <t>旧JIS開閉試験(※)の開閉を行った場合と、その2倍の回数を行った場合の比較
※冷蔵庫は12分ごとに25回、冷凍庫は40分ごとに8回、開放時間はいずれも10秒</t>
  </si>
  <si>
    <t>設定温度を「強」から「中」にした場合(周囲温度22℃)</t>
  </si>
  <si>
    <t>65Lの水道水(水温20℃)を使い、給湯器の設定温度を40℃から38℃に下げ、2回/日手洗いした場合
(使用期間:冷房期間を除く253日)</t>
  </si>
  <si>
    <t>葉菜(ほうれん草、キャベツ)</t>
  </si>
  <si>
    <t>水1L(20℃程度)を沸騰させる時、強火から中火にした場合(3回/日)</t>
  </si>
  <si>
    <t>定格容量(洗濯・脱水容量：6kg)の4割を入れて洗う場合と、8割を入れて洗う回数を半分にした場合の比較</t>
  </si>
  <si>
    <t>自然乾燥8時間後、未乾燥のものを補助乾燥する場合と乾燥機のみで乾燥させる場合の比較(2日に1回使用)</t>
  </si>
  <si>
    <t>2時間放置し、4.5℃低下した湯(200L)を追い焚きする場合(1回/日)</t>
  </si>
  <si>
    <t>フタを閉めた場合と、開けっぱなしの場合の比較(貯湯式)</t>
  </si>
  <si>
    <t>便座の設定温度を一段階下げた(中→弱)場合(貯湯式)(冷房期間はオフ)</t>
  </si>
  <si>
    <t>洗浄水の温度設定を一段階下げた(中→弱)場合(貯湯式)
(暖房期間：周囲温度11℃、中間期：周囲温度18℃、冷房期間：周囲温度26℃)</t>
  </si>
  <si>
    <r>
      <rPr>
        <b/>
        <sz val="11"/>
        <color rgb="FF000000"/>
        <rFont val="HGS創英角ﾎﾟｯﾌﾟ体"/>
        <family val="3"/>
        <charset val="128"/>
      </rPr>
      <t>ふんわりアクセル「eスタート」</t>
    </r>
    <r>
      <rPr>
        <sz val="10"/>
        <color rgb="FF000000"/>
        <rFont val="ＭＳ ゴシック"/>
        <family val="3"/>
        <charset val="128"/>
      </rPr>
      <t xml:space="preserve">
5秒間で20km/h程度に加速</t>
    </r>
    <phoneticPr fontId="2"/>
  </si>
  <si>
    <r>
      <rPr>
        <sz val="11"/>
        <color rgb="FF000000"/>
        <rFont val="HGS創英角ﾎﾟｯﾌﾟ体"/>
        <family val="3"/>
        <charset val="128"/>
      </rPr>
      <t>5秒の停止で、アイドリングストップ</t>
    </r>
    <r>
      <rPr>
        <sz val="10"/>
        <color rgb="FF000000"/>
        <rFont val="ＭＳ ゴシック"/>
        <family val="3"/>
        <charset val="128"/>
      </rPr>
      <t xml:space="preserve">
(短時間のエンジン停止でも省エネ効果)</t>
    </r>
    <phoneticPr fontId="2"/>
  </si>
  <si>
    <r>
      <t xml:space="preserve">CO2
削減量
</t>
    </r>
    <r>
      <rPr>
        <sz val="9"/>
        <color rgb="FFFF0000"/>
        <rFont val="HGP創英角ｺﾞｼｯｸUB"/>
        <family val="3"/>
        <charset val="128"/>
      </rPr>
      <t>(kg-CO2)</t>
    </r>
    <rPh sb="4" eb="7">
      <t>サクゲンリョウ</t>
    </rPh>
    <phoneticPr fontId="2"/>
  </si>
  <si>
    <t>台(個)数</t>
    <rPh sb="0" eb="1">
      <t>ダイ</t>
    </rPh>
    <rPh sb="2" eb="3">
      <t>コ</t>
    </rPh>
    <rPh sb="4" eb="5">
      <t>スウ</t>
    </rPh>
    <phoneticPr fontId="2"/>
  </si>
  <si>
    <t>取組
状況</t>
    <rPh sb="0" eb="2">
      <t>トリクミ</t>
    </rPh>
    <rPh sb="3" eb="5">
      <t>ジョウキョウ</t>
    </rPh>
    <phoneticPr fontId="2"/>
  </si>
  <si>
    <r>
      <t xml:space="preserve">自動車
</t>
    </r>
    <r>
      <rPr>
        <sz val="10"/>
        <color rgb="FF000000"/>
        <rFont val="ＭＳ ゴシック"/>
        <family val="3"/>
        <charset val="128"/>
      </rPr>
      <t>（2,000cc普通乗用車、走行距離10,000km/年、平均燃費11.6km/L）　</t>
    </r>
    <phoneticPr fontId="2"/>
  </si>
  <si>
    <t>省エネ行動チャレンジシート</t>
    <rPh sb="0" eb="1">
      <t>ショウ</t>
    </rPh>
    <rPh sb="3" eb="5">
      <t>コウドウ</t>
    </rPh>
    <phoneticPr fontId="2"/>
  </si>
  <si>
    <t>年間で</t>
    <rPh sb="0" eb="2">
      <t>ネンカン</t>
    </rPh>
    <phoneticPr fontId="2"/>
  </si>
  <si>
    <t>kg-CO2削減</t>
    <rPh sb="6" eb="8">
      <t>サクゲン</t>
    </rPh>
    <phoneticPr fontId="2"/>
  </si>
  <si>
    <t>※この表の数値は推計値となるので削減の目安としてご覧ください。</t>
    <rPh sb="3" eb="4">
      <t>ヒョウ</t>
    </rPh>
    <rPh sb="5" eb="7">
      <t>スウチ</t>
    </rPh>
    <rPh sb="8" eb="11">
      <t>スイケイチ</t>
    </rPh>
    <rPh sb="16" eb="18">
      <t>サクゲン</t>
    </rPh>
    <rPh sb="19" eb="21">
      <t>メヤス</t>
    </rPh>
    <phoneticPr fontId="2"/>
  </si>
  <si>
    <t>項目</t>
    <rPh sb="0" eb="2">
      <t>コウモク</t>
    </rPh>
    <phoneticPr fontId="2"/>
  </si>
  <si>
    <t>取組状況</t>
    <rPh sb="0" eb="2">
      <t>トリクミ</t>
    </rPh>
    <rPh sb="2" eb="4">
      <t>ジョウキョウ</t>
    </rPh>
    <phoneticPr fontId="2"/>
  </si>
  <si>
    <t>　　　（https://www.enecho.meti.go.jp/category/saving_and_new/saving/index.html#general-section）掲載情報を加工して作成</t>
    <rPh sb="92" eb="94">
      <t>ケイサイ</t>
    </rPh>
    <rPh sb="94" eb="96">
      <t>ジョウホウ</t>
    </rPh>
    <phoneticPr fontId="2"/>
  </si>
  <si>
    <t>登米市市民生活部環境課
電話　0220-58-5553／FAX　0220-58-3345
電子メール　kankyo@city.tome.miyagi.jp</t>
    <rPh sb="0" eb="11">
      <t>トメシシミンセイカツブカンキョウカ</t>
    </rPh>
    <rPh sb="12" eb="14">
      <t>デンワ</t>
    </rPh>
    <rPh sb="45" eb="47">
      <t>デンシ</t>
    </rPh>
    <phoneticPr fontId="2"/>
  </si>
  <si>
    <t>※省エネ行動チャレンジは無理のない範囲で取り組んでください。</t>
    <rPh sb="1" eb="2">
      <t>ショウ</t>
    </rPh>
    <rPh sb="4" eb="6">
      <t>コウドウ</t>
    </rPh>
    <rPh sb="12" eb="14">
      <t>ムリ</t>
    </rPh>
    <rPh sb="17" eb="19">
      <t>ハンイ</t>
    </rPh>
    <rPh sb="20" eb="21">
      <t>ト</t>
    </rPh>
    <rPh sb="22" eb="23">
      <t>ク</t>
    </rPh>
    <phoneticPr fontId="2"/>
  </si>
  <si>
    <r>
      <t xml:space="preserve">取組効果
</t>
    </r>
    <r>
      <rPr>
        <sz val="9"/>
        <color theme="1"/>
        <rFont val="HGS創英角ｺﾞｼｯｸUB"/>
        <family val="3"/>
        <charset val="128"/>
      </rPr>
      <t>（自動計算）</t>
    </r>
    <rPh sb="0" eb="4">
      <t>トリクミコウカ</t>
    </rPh>
    <rPh sb="6" eb="10">
      <t>ジドウケイサン</t>
    </rPh>
    <phoneticPr fontId="2"/>
  </si>
  <si>
    <t>点灯時間を短くする。</t>
    <phoneticPr fontId="2"/>
  </si>
  <si>
    <r>
      <t xml:space="preserve">野菜の下ごしらえに電子レンジを活用する。
</t>
    </r>
    <r>
      <rPr>
        <sz val="10"/>
        <color rgb="FF000000"/>
        <rFont val="ＭＳ ゴシック"/>
        <family val="3"/>
        <charset val="128"/>
      </rPr>
      <t>100gの食材を、ガスコンロで1Lの水(27℃程度)に入れ沸騰させ煮る場合と、電子レンジで下ごしらえをした場合を比較(食材の量等により異なります。)(365日、1回使用/日)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</si>
</sst>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ゴシック"/>
      <family val="2"/>
      <charset val="128"/>
    </font>
    <font>
      <sz val="10"/>
      <color rgb="FF000000"/>
      <name val="ＭＳ ゴシック"/>
      <family val="3"/>
      <charset val="128"/>
    </font>
    <font>
      <sz val="6"/>
      <name val="ＭＳ ゴシック"/>
      <family val="2"/>
      <charset val="128"/>
    </font>
    <font>
      <sz val="11"/>
      <color rgb="FF000000"/>
      <name val="HGS創英角ﾎﾟｯﾌﾟ体"/>
      <family val="3"/>
      <charset val="128"/>
    </font>
    <font>
      <sz val="11"/>
      <color rgb="FF000000"/>
      <name val="HGP創英角ｺﾞｼｯｸUB"/>
      <family val="3"/>
      <charset val="128"/>
    </font>
    <font>
      <sz val="11"/>
      <color theme="1"/>
      <name val="HGP創英角ｺﾞｼｯｸUB"/>
      <family val="3"/>
      <charset val="128"/>
    </font>
    <font>
      <sz val="20"/>
      <color theme="1"/>
      <name val="HGS創英角ｺﾞｼｯｸUB"/>
      <family val="3"/>
      <charset val="128"/>
    </font>
    <font>
      <sz val="9"/>
      <color theme="1"/>
      <name val="ＭＳ ゴシック"/>
      <family val="2"/>
      <charset val="128"/>
    </font>
    <font>
      <sz val="9"/>
      <color theme="1"/>
      <name val="ＭＳ ゴシック"/>
      <family val="3"/>
      <charset val="128"/>
    </font>
    <font>
      <b/>
      <sz val="11"/>
      <color rgb="FF000000"/>
      <name val="ＭＳ ゴシック"/>
      <family val="3"/>
      <charset val="128"/>
    </font>
    <font>
      <b/>
      <sz val="10"/>
      <color rgb="FF000000"/>
      <name val="ＭＳ ゴシック"/>
      <family val="3"/>
      <charset val="128"/>
    </font>
    <font>
      <sz val="11"/>
      <color theme="1"/>
      <name val="HGS創英角ｺﾞｼｯｸUB"/>
      <family val="3"/>
      <charset val="128"/>
    </font>
    <font>
      <sz val="9"/>
      <color rgb="FF000000"/>
      <name val="HGP創英角ｺﾞｼｯｸUB"/>
      <family val="3"/>
      <charset val="128"/>
    </font>
    <font>
      <sz val="10"/>
      <color rgb="FF000000"/>
      <name val="HGP創英角ｺﾞｼｯｸUB"/>
      <family val="3"/>
      <charset val="128"/>
    </font>
    <font>
      <b/>
      <sz val="11"/>
      <color rgb="FF000000"/>
      <name val="HGS創英角ﾎﾟｯﾌﾟ体"/>
      <family val="3"/>
      <charset val="128"/>
    </font>
    <font>
      <b/>
      <sz val="11"/>
      <color rgb="FFFF0000"/>
      <name val="ＭＳ ゴシック"/>
      <family val="2"/>
      <charset val="128"/>
    </font>
    <font>
      <b/>
      <sz val="10"/>
      <color rgb="FFFF0000"/>
      <name val="ＭＳ ゴシック"/>
      <family val="3"/>
      <charset val="128"/>
    </font>
    <font>
      <sz val="9"/>
      <color rgb="FFFF0000"/>
      <name val="HGP創英角ｺﾞｼｯｸUB"/>
      <family val="3"/>
      <charset val="128"/>
    </font>
    <font>
      <sz val="10"/>
      <color rgb="FFFF0000"/>
      <name val="HGP創英角ｺﾞｼｯｸUB"/>
      <family val="3"/>
      <charset val="128"/>
    </font>
    <font>
      <sz val="26"/>
      <color rgb="FF0070C0"/>
      <name val="HGS創英角ﾎﾟｯﾌﾟ体"/>
      <family val="3"/>
      <charset val="128"/>
    </font>
    <font>
      <sz val="18"/>
      <color theme="1"/>
      <name val="HGS創英角ｺﾞｼｯｸUB"/>
      <family val="3"/>
      <charset val="128"/>
    </font>
    <font>
      <sz val="16"/>
      <color theme="1"/>
      <name val="HGS創英角ｺﾞｼｯｸUB"/>
      <family val="3"/>
      <charset val="128"/>
    </font>
    <font>
      <sz val="12"/>
      <color theme="1"/>
      <name val="ＭＳ ゴシック"/>
      <family val="3"/>
      <charset val="128"/>
    </font>
    <font>
      <sz val="9"/>
      <color theme="1"/>
      <name val="HGS創英角ｺﾞｼｯｸUB"/>
      <family val="3"/>
      <charset val="128"/>
    </font>
  </fonts>
  <fills count="12">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66FFFF"/>
        <bgColor indexed="64"/>
      </patternFill>
    </fill>
    <fill>
      <patternFill patternType="solid">
        <fgColor rgb="FFFF99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FF00"/>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uble">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ck">
        <color rgb="FF00B0F0"/>
      </left>
      <right style="thick">
        <color rgb="FF00B0F0"/>
      </right>
      <top style="thick">
        <color rgb="FF00B0F0"/>
      </top>
      <bottom style="thick">
        <color rgb="FF00B0F0"/>
      </bottom>
      <diagonal/>
    </border>
  </borders>
  <cellStyleXfs count="1">
    <xf numFmtId="0" fontId="0" fillId="0" borderId="0">
      <alignment vertical="center"/>
    </xf>
  </cellStyleXfs>
  <cellXfs count="236">
    <xf numFmtId="0" fontId="0" fillId="0" borderId="0" xfId="0">
      <alignment vertical="center"/>
    </xf>
    <xf numFmtId="0" fontId="0" fillId="0" borderId="0" xfId="0" applyAlignment="1">
      <alignment horizontal="right" vertical="center"/>
    </xf>
    <xf numFmtId="0" fontId="1" fillId="0" borderId="1" xfId="0" applyFont="1" applyBorder="1" applyAlignment="1">
      <alignment horizontal="center" vertical="center" wrapText="1"/>
    </xf>
    <xf numFmtId="0" fontId="5" fillId="0" borderId="0" xfId="0" applyFont="1" applyAlignment="1">
      <alignment horizontal="right"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right" vertical="center" wrapText="1"/>
    </xf>
    <xf numFmtId="0" fontId="4" fillId="0" borderId="8" xfId="0" applyFont="1" applyBorder="1" applyAlignment="1">
      <alignment horizontal="right" vertical="center" wrapText="1"/>
    </xf>
    <xf numFmtId="0" fontId="1" fillId="0" borderId="11" xfId="0" applyFont="1" applyBorder="1" applyAlignment="1">
      <alignment horizontal="center" vertical="center" wrapText="1"/>
    </xf>
    <xf numFmtId="0" fontId="7" fillId="0" borderId="0" xfId="0" applyFont="1">
      <alignment vertical="center"/>
    </xf>
    <xf numFmtId="0" fontId="8"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right" vertical="center" wrapText="1"/>
    </xf>
    <xf numFmtId="0" fontId="1" fillId="0" borderId="11" xfId="0" applyFont="1" applyBorder="1" applyAlignment="1">
      <alignment horizontal="right" vertical="center" wrapText="1"/>
    </xf>
    <xf numFmtId="0" fontId="4" fillId="0" borderId="1" xfId="0" applyFont="1" applyBorder="1" applyAlignment="1">
      <alignment horizontal="right" vertical="center" wrapText="1"/>
    </xf>
    <xf numFmtId="0" fontId="4" fillId="0" borderId="11" xfId="0" applyFont="1" applyBorder="1" applyAlignment="1">
      <alignment horizontal="right" vertical="center" wrapText="1"/>
    </xf>
    <xf numFmtId="0" fontId="0" fillId="0" borderId="0" xfId="0" applyAlignment="1">
      <alignment horizontal="center" vertical="center"/>
    </xf>
    <xf numFmtId="0" fontId="0" fillId="0" borderId="0" xfId="0" applyBorder="1">
      <alignment vertical="center"/>
    </xf>
    <xf numFmtId="0" fontId="0" fillId="0" borderId="0" xfId="0" applyAlignment="1">
      <alignment horizontal="center" vertical="center"/>
    </xf>
    <xf numFmtId="0" fontId="1" fillId="0" borderId="1" xfId="0" applyFont="1" applyBorder="1" applyAlignment="1">
      <alignment horizontal="right" vertical="center" wrapText="1"/>
    </xf>
    <xf numFmtId="0" fontId="1" fillId="0" borderId="11" xfId="0" applyFont="1" applyBorder="1" applyAlignment="1">
      <alignment horizontal="right" vertical="center" wrapText="1"/>
    </xf>
    <xf numFmtId="0" fontId="4" fillId="0" borderId="1" xfId="0" applyFont="1" applyBorder="1" applyAlignment="1">
      <alignment horizontal="right" vertical="center" wrapText="1"/>
    </xf>
    <xf numFmtId="0" fontId="4" fillId="0" borderId="11" xfId="0" applyFont="1" applyBorder="1" applyAlignment="1">
      <alignment horizontal="right" vertical="center" wrapText="1"/>
    </xf>
    <xf numFmtId="0" fontId="1" fillId="0" borderId="6" xfId="0" applyFont="1" applyBorder="1" applyAlignment="1">
      <alignment horizontal="right" vertical="center" wrapText="1"/>
    </xf>
    <xf numFmtId="0" fontId="4" fillId="0" borderId="6" xfId="0" applyFont="1" applyBorder="1" applyAlignment="1">
      <alignment horizontal="right" vertical="center" wrapText="1"/>
    </xf>
    <xf numFmtId="0" fontId="1" fillId="0" borderId="1"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 xfId="0" applyFont="1" applyBorder="1" applyAlignment="1">
      <alignment horizontal="right" vertical="center" wrapText="1"/>
    </xf>
    <xf numFmtId="0" fontId="1" fillId="0" borderId="11" xfId="0" applyFont="1" applyBorder="1" applyAlignment="1">
      <alignment horizontal="right" vertical="center" wrapText="1"/>
    </xf>
    <xf numFmtId="0" fontId="4" fillId="0" borderId="1" xfId="0" applyFont="1" applyBorder="1" applyAlignment="1">
      <alignment horizontal="right" vertical="center" wrapText="1"/>
    </xf>
    <xf numFmtId="0" fontId="4" fillId="0" borderId="11" xfId="0" applyFont="1" applyBorder="1" applyAlignment="1">
      <alignment horizontal="right" vertical="center" wrapText="1"/>
    </xf>
    <xf numFmtId="0" fontId="1" fillId="0" borderId="6" xfId="0" applyFont="1" applyBorder="1" applyAlignment="1">
      <alignment horizontal="justify" vertical="center" wrapText="1"/>
    </xf>
    <xf numFmtId="0" fontId="1" fillId="0" borderId="6" xfId="0" applyFont="1" applyBorder="1" applyAlignment="1">
      <alignment horizontal="right" vertical="center" wrapText="1"/>
    </xf>
    <xf numFmtId="0" fontId="4" fillId="0" borderId="6" xfId="0" applyFont="1" applyBorder="1" applyAlignment="1">
      <alignment horizontal="right" vertical="center" wrapText="1"/>
    </xf>
    <xf numFmtId="0" fontId="10" fillId="2" borderId="11" xfId="0" applyFont="1" applyFill="1" applyBorder="1" applyAlignment="1">
      <alignment horizontal="center" vertical="center" wrapText="1"/>
    </xf>
    <xf numFmtId="0" fontId="11" fillId="0" borderId="0" xfId="0" applyFont="1">
      <alignment vertical="center"/>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0" fillId="0" borderId="0" xfId="0" applyFont="1" applyBorder="1" applyAlignment="1">
      <alignment horizontal="center" vertical="center"/>
    </xf>
    <xf numFmtId="0" fontId="21" fillId="11" borderId="2" xfId="0" applyFont="1" applyFill="1" applyBorder="1" applyAlignment="1">
      <alignment horizontal="center" vertical="center"/>
    </xf>
    <xf numFmtId="0" fontId="22" fillId="0" borderId="0" xfId="0" applyFont="1" applyBorder="1" applyAlignment="1">
      <alignment horizontal="left"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21" fillId="0" borderId="0" xfId="0" applyFont="1" applyFill="1" applyBorder="1"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20" fillId="0" borderId="0" xfId="0" applyFont="1" applyBorder="1" applyAlignment="1">
      <alignment horizontal="center" vertical="center"/>
    </xf>
    <xf numFmtId="0" fontId="0" fillId="0" borderId="0" xfId="0" applyAlignment="1">
      <alignment horizontal="center" vertical="center"/>
    </xf>
    <xf numFmtId="0" fontId="20" fillId="0" borderId="0" xfId="0" applyFont="1" applyBorder="1" applyAlignment="1">
      <alignment horizontal="center" vertical="center"/>
    </xf>
    <xf numFmtId="0" fontId="20" fillId="11" borderId="2" xfId="0" applyFont="1" applyFill="1" applyBorder="1" applyAlignment="1">
      <alignment horizontal="center" vertical="center"/>
    </xf>
    <xf numFmtId="0" fontId="6" fillId="0" borderId="53" xfId="0" applyFont="1" applyBorder="1" applyAlignment="1">
      <alignment horizontal="right" vertical="center"/>
    </xf>
    <xf numFmtId="0" fontId="0" fillId="0" borderId="36" xfId="0" applyBorder="1" applyProtection="1">
      <alignment vertical="center"/>
      <protection locked="0"/>
    </xf>
    <xf numFmtId="0" fontId="0" fillId="0" borderId="1" xfId="0" applyBorder="1" applyAlignment="1" applyProtection="1">
      <alignment horizontal="center" vertical="center"/>
      <protection locked="0"/>
    </xf>
    <xf numFmtId="0" fontId="0" fillId="0" borderId="45" xfId="0" applyBorder="1" applyProtection="1">
      <alignment vertical="center"/>
      <protection locked="0"/>
    </xf>
    <xf numFmtId="0" fontId="0" fillId="0" borderId="6" xfId="0" applyBorder="1" applyAlignment="1" applyProtection="1">
      <alignment horizontal="center" vertical="center"/>
      <protection locked="0"/>
    </xf>
    <xf numFmtId="0" fontId="0" fillId="0" borderId="35" xfId="0" applyBorder="1" applyProtection="1">
      <alignment vertical="center"/>
      <protection locked="0"/>
    </xf>
    <xf numFmtId="0" fontId="0" fillId="0" borderId="11" xfId="0" applyBorder="1" applyAlignment="1" applyProtection="1">
      <alignment horizontal="center" vertical="center"/>
      <protection locked="0"/>
    </xf>
    <xf numFmtId="0" fontId="0" fillId="0" borderId="34" xfId="0" applyBorder="1" applyProtection="1">
      <alignment vertical="center"/>
      <protection locked="0"/>
    </xf>
    <xf numFmtId="0" fontId="0" fillId="0" borderId="8" xfId="0" applyBorder="1" applyAlignment="1" applyProtection="1">
      <alignment horizontal="center" vertical="center"/>
      <protection locked="0"/>
    </xf>
    <xf numFmtId="0" fontId="0" fillId="0" borderId="0" xfId="0" applyAlignment="1">
      <alignment horizontal="center" vertical="center"/>
    </xf>
    <xf numFmtId="0" fontId="20" fillId="0" borderId="0" xfId="0" applyFont="1" applyBorder="1" applyAlignment="1">
      <alignment horizontal="center" vertical="center"/>
    </xf>
    <xf numFmtId="0" fontId="11" fillId="0" borderId="33" xfId="0" applyFont="1" applyBorder="1" applyProtection="1">
      <alignment vertical="center"/>
    </xf>
    <xf numFmtId="0" fontId="11" fillId="0" borderId="32" xfId="0" applyFont="1" applyBorder="1" applyProtection="1">
      <alignment vertical="center"/>
    </xf>
    <xf numFmtId="0" fontId="11" fillId="0" borderId="48" xfId="0" applyFont="1" applyBorder="1" applyProtection="1">
      <alignment vertical="center"/>
    </xf>
    <xf numFmtId="0" fontId="11" fillId="0" borderId="51" xfId="0" applyFont="1" applyBorder="1" applyProtection="1">
      <alignment vertical="center"/>
    </xf>
    <xf numFmtId="0" fontId="11" fillId="0" borderId="1" xfId="0" applyFont="1" applyBorder="1" applyProtection="1">
      <alignment vertical="center"/>
    </xf>
    <xf numFmtId="0" fontId="11" fillId="0" borderId="6" xfId="0" applyFont="1" applyBorder="1" applyProtection="1">
      <alignment vertical="center"/>
    </xf>
    <xf numFmtId="0" fontId="0" fillId="0" borderId="41" xfId="0" applyBorder="1" applyProtection="1">
      <alignment vertical="center"/>
    </xf>
    <xf numFmtId="0" fontId="0" fillId="0" borderId="42" xfId="0" applyBorder="1" applyAlignment="1" applyProtection="1">
      <alignment horizontal="center" vertical="center"/>
    </xf>
    <xf numFmtId="0" fontId="11" fillId="0" borderId="43" xfId="0" applyFont="1" applyBorder="1" applyProtection="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20" fillId="11" borderId="3" xfId="0" applyFont="1" applyFill="1" applyBorder="1" applyAlignment="1">
      <alignment horizontal="left" vertical="center"/>
    </xf>
    <xf numFmtId="0" fontId="20" fillId="11" borderId="1" xfId="0" applyFont="1" applyFill="1" applyBorder="1" applyAlignment="1">
      <alignment horizontal="left" vertical="center"/>
    </xf>
    <xf numFmtId="0" fontId="20" fillId="10" borderId="4" xfId="0" applyFont="1" applyFill="1" applyBorder="1" applyAlignment="1">
      <alignment horizontal="center" vertical="center" wrapText="1"/>
    </xf>
    <xf numFmtId="0" fontId="20" fillId="10" borderId="5" xfId="0" applyFont="1" applyFill="1" applyBorder="1" applyAlignment="1">
      <alignment horizontal="center" vertical="center"/>
    </xf>
    <xf numFmtId="0" fontId="20" fillId="10" borderId="28" xfId="0" applyFont="1" applyFill="1" applyBorder="1" applyAlignment="1">
      <alignment horizontal="center" vertical="center"/>
    </xf>
    <xf numFmtId="0" fontId="20" fillId="10" borderId="30" xfId="0" applyFont="1" applyFill="1" applyBorder="1" applyAlignment="1">
      <alignment horizontal="center" vertical="center"/>
    </xf>
    <xf numFmtId="0" fontId="20" fillId="0" borderId="0" xfId="0" applyFont="1" applyBorder="1" applyAlignment="1">
      <alignment horizontal="center" vertical="center"/>
    </xf>
    <xf numFmtId="0" fontId="9" fillId="9" borderId="39"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19" fillId="0" borderId="0" xfId="0" applyFont="1" applyAlignment="1">
      <alignment horizontal="center" vertical="center"/>
    </xf>
    <xf numFmtId="0" fontId="21" fillId="11" borderId="3" xfId="0" applyFont="1" applyFill="1" applyBorder="1" applyAlignment="1">
      <alignment horizontal="left" vertical="center"/>
    </xf>
    <xf numFmtId="0" fontId="21" fillId="11" borderId="1" xfId="0" applyFont="1" applyFill="1" applyBorder="1" applyAlignment="1">
      <alignment horizontal="left" vertical="center"/>
    </xf>
    <xf numFmtId="0" fontId="15" fillId="6" borderId="34"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32"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8" xfId="0" applyFont="1" applyFill="1" applyBorder="1" applyAlignment="1">
      <alignment horizontal="justify" vertical="center" wrapText="1"/>
    </xf>
    <xf numFmtId="0" fontId="9" fillId="3" borderId="9" xfId="0" applyFont="1" applyFill="1" applyBorder="1" applyAlignment="1">
      <alignment horizontal="justify" vertical="center" wrapText="1"/>
    </xf>
    <xf numFmtId="0" fontId="9" fillId="3" borderId="10" xfId="0" applyFont="1" applyFill="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Border="1" applyAlignment="1">
      <alignment horizontal="justify"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1" fillId="0" borderId="11" xfId="0" applyFont="1" applyBorder="1" applyAlignment="1">
      <alignment horizontal="left" vertical="center" wrapText="1"/>
    </xf>
    <xf numFmtId="0" fontId="1" fillId="0" borderId="11" xfId="0" applyFont="1" applyBorder="1" applyAlignment="1">
      <alignment horizontal="justify" vertical="center" wrapText="1"/>
    </xf>
    <xf numFmtId="0" fontId="3" fillId="3" borderId="28"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3" xfId="0" applyFont="1" applyFill="1" applyBorder="1" applyAlignment="1">
      <alignment horizontal="left" vertical="center" wrapText="1"/>
    </xf>
    <xf numFmtId="0" fontId="0" fillId="0" borderId="0" xfId="0" applyAlignment="1">
      <alignment horizontal="center" vertical="center"/>
    </xf>
    <xf numFmtId="0" fontId="9" fillId="3" borderId="7"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4" fillId="0" borderId="1" xfId="0" applyFont="1" applyBorder="1" applyAlignment="1">
      <alignment horizontal="right" vertical="center" wrapText="1"/>
    </xf>
    <xf numFmtId="0" fontId="4" fillId="0" borderId="11" xfId="0" applyFont="1" applyBorder="1" applyAlignment="1">
      <alignment horizontal="right" vertical="center" wrapText="1"/>
    </xf>
    <xf numFmtId="0" fontId="0" fillId="0" borderId="36" xfId="0"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11" fillId="0" borderId="1" xfId="0" applyFont="1" applyBorder="1" applyAlignment="1" applyProtection="1">
      <alignment horizontal="right" vertical="center"/>
    </xf>
    <xf numFmtId="0" fontId="0" fillId="0" borderId="0" xfId="0" applyBorder="1" applyAlignment="1">
      <alignment horizontal="center" vertical="center"/>
    </xf>
    <xf numFmtId="0" fontId="0" fillId="0" borderId="0" xfId="0" applyBorder="1" applyAlignment="1">
      <alignment horizontal="right" vertical="center"/>
    </xf>
    <xf numFmtId="0" fontId="1" fillId="2" borderId="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9" fillId="8" borderId="14"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7" xfId="0" applyFont="1" applyFill="1" applyBorder="1" applyAlignment="1">
      <alignment horizontal="justify" vertical="center" wrapText="1"/>
    </xf>
    <xf numFmtId="0" fontId="9" fillId="8" borderId="9" xfId="0" applyFont="1" applyFill="1" applyBorder="1" applyAlignment="1">
      <alignment horizontal="justify" vertical="center" wrapText="1"/>
    </xf>
    <xf numFmtId="0" fontId="9" fillId="8" borderId="10" xfId="0" applyFont="1" applyFill="1" applyBorder="1" applyAlignment="1">
      <alignment horizontal="justify" vertical="center" wrapText="1"/>
    </xf>
    <xf numFmtId="0" fontId="9" fillId="8" borderId="7"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1" fillId="8" borderId="1" xfId="0" applyFont="1" applyFill="1" applyBorder="1" applyAlignment="1">
      <alignment horizontal="left" vertical="center" wrapText="1"/>
    </xf>
    <xf numFmtId="0" fontId="1" fillId="8" borderId="1" xfId="0" applyFont="1" applyFill="1" applyBorder="1" applyAlignment="1">
      <alignment horizontal="justify" vertical="center" wrapText="1"/>
    </xf>
    <xf numFmtId="0" fontId="1" fillId="8" borderId="11" xfId="0" applyFont="1" applyFill="1" applyBorder="1" applyAlignment="1">
      <alignment horizontal="justify" vertical="center" wrapText="1"/>
    </xf>
    <xf numFmtId="0" fontId="9" fillId="7" borderId="18" xfId="0" applyFont="1" applyFill="1" applyBorder="1" applyAlignment="1">
      <alignment horizontal="justify" vertical="center" wrapText="1"/>
    </xf>
    <xf numFmtId="0" fontId="9" fillId="7" borderId="17" xfId="0" applyFont="1" applyFill="1" applyBorder="1" applyAlignment="1">
      <alignment horizontal="justify" vertical="center" wrapText="1"/>
    </xf>
    <xf numFmtId="0" fontId="1" fillId="0" borderId="6" xfId="0" applyFont="1" applyBorder="1" applyAlignment="1">
      <alignment horizontal="justify" vertical="center" wrapText="1"/>
    </xf>
    <xf numFmtId="0" fontId="9" fillId="7" borderId="7" xfId="0" applyFont="1" applyFill="1" applyBorder="1" applyAlignment="1">
      <alignment horizontal="justify" vertical="center" wrapText="1"/>
    </xf>
    <xf numFmtId="0" fontId="9" fillId="7" borderId="9" xfId="0" applyFont="1" applyFill="1" applyBorder="1" applyAlignment="1">
      <alignment horizontal="justify" vertical="center" wrapText="1"/>
    </xf>
    <xf numFmtId="0" fontId="9" fillId="7" borderId="10" xfId="0" applyFont="1" applyFill="1" applyBorder="1" applyAlignment="1">
      <alignment horizontal="justify"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7" xfId="0" applyFont="1" applyFill="1" applyBorder="1" applyAlignment="1">
      <alignment horizontal="justify" vertical="center" wrapText="1"/>
    </xf>
    <xf numFmtId="0" fontId="9" fillId="6" borderId="9" xfId="0" applyFont="1" applyFill="1" applyBorder="1" applyAlignment="1">
      <alignment horizontal="justify" vertical="center" wrapText="1"/>
    </xf>
    <xf numFmtId="0" fontId="9" fillId="6" borderId="17" xfId="0" applyFont="1" applyFill="1" applyBorder="1" applyAlignment="1">
      <alignment horizontal="justify"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4" fillId="0" borderId="6" xfId="0" applyFont="1" applyBorder="1" applyAlignment="1">
      <alignment horizontal="right" vertical="center" wrapText="1"/>
    </xf>
    <xf numFmtId="0" fontId="0" fillId="0" borderId="45" xfId="0" applyBorder="1" applyAlignment="1" applyProtection="1">
      <alignment horizontal="right" vertical="center"/>
      <protection locked="0"/>
    </xf>
    <xf numFmtId="0" fontId="0" fillId="0" borderId="6" xfId="0" applyBorder="1" applyAlignment="1" applyProtection="1">
      <alignment horizontal="center" vertical="center"/>
      <protection locked="0"/>
    </xf>
    <xf numFmtId="0" fontId="1" fillId="0" borderId="27" xfId="0" applyFont="1" applyBorder="1" applyAlignment="1">
      <alignment horizontal="left" vertical="center" wrapText="1"/>
    </xf>
    <xf numFmtId="0" fontId="1" fillId="0" borderId="52" xfId="0" applyFont="1" applyBorder="1" applyAlignment="1">
      <alignment horizontal="left" vertical="center" wrapText="1"/>
    </xf>
    <xf numFmtId="0" fontId="3" fillId="7" borderId="28"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9" fillId="6" borderId="18" xfId="0" applyFont="1" applyFill="1" applyBorder="1" applyAlignment="1">
      <alignment horizontal="justify" vertical="center" wrapText="1"/>
    </xf>
    <xf numFmtId="0" fontId="9" fillId="6" borderId="10" xfId="0" applyFont="1" applyFill="1" applyBorder="1" applyAlignment="1">
      <alignment horizontal="justify" vertical="center" wrapText="1"/>
    </xf>
    <xf numFmtId="0" fontId="11" fillId="0" borderId="48" xfId="0" applyFont="1" applyBorder="1" applyAlignment="1" applyProtection="1">
      <alignment horizontal="right" vertical="center"/>
    </xf>
    <xf numFmtId="0" fontId="11" fillId="0" borderId="51" xfId="0" applyFont="1" applyBorder="1" applyAlignment="1" applyProtection="1">
      <alignment horizontal="right" vertical="center"/>
    </xf>
    <xf numFmtId="0" fontId="9" fillId="5" borderId="14"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9" xfId="0" applyFont="1" applyFill="1" applyBorder="1" applyAlignment="1">
      <alignment horizontal="left" vertical="center" wrapText="1"/>
    </xf>
    <xf numFmtId="0" fontId="9" fillId="5" borderId="20"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1" fillId="5" borderId="8" xfId="0" applyFont="1" applyFill="1" applyBorder="1" applyAlignment="1">
      <alignment horizontal="justify" vertical="center" wrapText="1"/>
    </xf>
    <xf numFmtId="0" fontId="3" fillId="5" borderId="1" xfId="0" applyFont="1" applyFill="1" applyBorder="1" applyAlignment="1">
      <alignment horizontal="justify" vertical="center" wrapText="1"/>
    </xf>
    <xf numFmtId="0" fontId="1" fillId="5" borderId="11" xfId="0" applyFont="1" applyFill="1" applyBorder="1" applyAlignment="1">
      <alignment horizontal="justify" vertical="center" wrapText="1"/>
    </xf>
    <xf numFmtId="0" fontId="9" fillId="4" borderId="7" xfId="0" applyFont="1" applyFill="1" applyBorder="1" applyAlignment="1">
      <alignment horizontal="justify" vertical="center" wrapText="1"/>
    </xf>
    <xf numFmtId="0" fontId="9" fillId="4" borderId="9" xfId="0" applyFont="1" applyFill="1" applyBorder="1" applyAlignment="1">
      <alignment horizontal="justify" vertical="center" wrapText="1"/>
    </xf>
    <xf numFmtId="0" fontId="9" fillId="4" borderId="10" xfId="0" applyFont="1" applyFill="1" applyBorder="1" applyAlignment="1">
      <alignment horizontal="justify" vertical="center" wrapText="1"/>
    </xf>
    <xf numFmtId="0" fontId="9" fillId="4" borderId="1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29" xfId="0" applyFont="1" applyFill="1" applyBorder="1" applyAlignment="1">
      <alignment horizontal="left" vertical="center" wrapText="1"/>
    </xf>
    <xf numFmtId="0" fontId="3" fillId="7" borderId="49"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3" fillId="7" borderId="47" xfId="0" applyFont="1" applyFill="1" applyBorder="1" applyAlignment="1">
      <alignment horizontal="left" vertical="center" wrapText="1"/>
    </xf>
    <xf numFmtId="0" fontId="3" fillId="8" borderId="26" xfId="0" applyFont="1" applyFill="1" applyBorder="1" applyAlignment="1">
      <alignment horizontal="left" vertical="center" wrapText="1"/>
    </xf>
    <xf numFmtId="0" fontId="3" fillId="8" borderId="46" xfId="0" applyFont="1" applyFill="1" applyBorder="1" applyAlignment="1">
      <alignment horizontal="left" vertical="center" wrapText="1"/>
    </xf>
    <xf numFmtId="0" fontId="3" fillId="8" borderId="47"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29" xfId="0" applyFont="1" applyFill="1" applyBorder="1" applyAlignment="1">
      <alignment horizontal="left" vertical="center" wrapText="1"/>
    </xf>
    <xf numFmtId="0" fontId="3" fillId="8" borderId="49" xfId="0" applyFont="1" applyFill="1" applyBorder="1" applyAlignment="1">
      <alignment horizontal="left" vertical="center" wrapText="1"/>
    </xf>
    <xf numFmtId="0" fontId="3" fillId="8" borderId="28" xfId="0" applyFont="1" applyFill="1" applyBorder="1" applyAlignment="1">
      <alignment horizontal="left" vertical="center" wrapText="1"/>
    </xf>
    <xf numFmtId="0" fontId="3" fillId="8" borderId="22" xfId="0" applyFont="1" applyFill="1" applyBorder="1" applyAlignment="1">
      <alignment horizontal="left" vertical="center" wrapText="1"/>
    </xf>
    <xf numFmtId="0" fontId="3" fillId="8" borderId="50" xfId="0" applyFont="1" applyFill="1" applyBorder="1" applyAlignment="1">
      <alignment horizontal="left" vertical="center" wrapText="1"/>
    </xf>
    <xf numFmtId="0" fontId="3" fillId="3" borderId="2" xfId="0" applyFont="1" applyFill="1" applyBorder="1" applyAlignment="1" applyProtection="1">
      <alignment horizontal="left" vertical="center" wrapText="1"/>
    </xf>
    <xf numFmtId="0" fontId="3" fillId="3" borderId="29"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4" borderId="2"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6" borderId="26" xfId="0" applyFont="1" applyFill="1" applyBorder="1" applyAlignment="1">
      <alignment horizontal="left" vertical="center" wrapText="1"/>
    </xf>
    <xf numFmtId="0" fontId="3" fillId="6" borderId="46" xfId="0" applyFont="1" applyFill="1" applyBorder="1" applyAlignment="1">
      <alignment horizontal="left" vertical="center" wrapText="1"/>
    </xf>
    <xf numFmtId="0" fontId="3" fillId="6" borderId="47"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47" xfId="0" applyFont="1" applyFill="1" applyBorder="1" applyAlignment="1">
      <alignment horizontal="left" vertical="center" wrapText="1"/>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FF00"/>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99680</xdr:colOff>
      <xdr:row>2</xdr:row>
      <xdr:rowOff>28575</xdr:rowOff>
    </xdr:from>
    <xdr:to>
      <xdr:col>9</xdr:col>
      <xdr:colOff>642383</xdr:colOff>
      <xdr:row>8</xdr:row>
      <xdr:rowOff>110755</xdr:rowOff>
    </xdr:to>
    <xdr:sp macro="" textlink="">
      <xdr:nvSpPr>
        <xdr:cNvPr id="2" name="吹き出し: 四角形 1">
          <a:extLst>
            <a:ext uri="{FF2B5EF4-FFF2-40B4-BE49-F238E27FC236}">
              <a16:creationId xmlns:a16="http://schemas.microsoft.com/office/drawing/2014/main" id="{869059CC-3AA0-4B96-9F2D-83FCDAFF8D90}"/>
            </a:ext>
          </a:extLst>
        </xdr:cNvPr>
        <xdr:cNvSpPr/>
      </xdr:nvSpPr>
      <xdr:spPr>
        <a:xfrm>
          <a:off x="7853030" y="685800"/>
          <a:ext cx="2085753" cy="1615705"/>
        </a:xfrm>
        <a:prstGeom prst="wedgeRectCallout">
          <a:avLst>
            <a:gd name="adj1" fmla="val 11614"/>
            <a:gd name="adj2" fmla="val 74545"/>
          </a:avLst>
        </a:prstGeom>
        <a:ln w="190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取り組んだ行動の取組効果に「台</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個</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数」、「取組状況</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」を入力すると</a:t>
          </a:r>
          <a:r>
            <a:rPr kumimoji="1" lang="en-US" altLang="ja-JP" sz="1100" b="1">
              <a:solidFill>
                <a:srgbClr val="FF0000"/>
              </a:solidFill>
              <a:latin typeface="ＭＳ ゴシック" panose="020B0609070205080204" pitchFamily="49" charset="-128"/>
              <a:ea typeface="ＭＳ ゴシック" panose="020B0609070205080204" pitchFamily="49" charset="-128"/>
            </a:rPr>
            <a:t>CO2</a:t>
          </a:r>
          <a:r>
            <a:rPr kumimoji="1" lang="ja-JP" altLang="en-US" sz="1100" b="1">
              <a:solidFill>
                <a:srgbClr val="FF0000"/>
              </a:solidFill>
              <a:latin typeface="ＭＳ ゴシック" panose="020B0609070205080204" pitchFamily="49" charset="-128"/>
              <a:ea typeface="ＭＳ ゴシック" panose="020B0609070205080204" pitchFamily="49" charset="-128"/>
            </a:rPr>
            <a:t>削減量を計算します。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入力するとセルの色が白に変わります。</a:t>
          </a:r>
        </a:p>
      </xdr:txBody>
    </xdr:sp>
    <xdr:clientData/>
  </xdr:twoCellAnchor>
  <xdr:twoCellAnchor editAs="oneCell">
    <xdr:from>
      <xdr:col>0</xdr:col>
      <xdr:colOff>186564</xdr:colOff>
      <xdr:row>0</xdr:row>
      <xdr:rowOff>34703</xdr:rowOff>
    </xdr:from>
    <xdr:to>
      <xdr:col>0</xdr:col>
      <xdr:colOff>933795</xdr:colOff>
      <xdr:row>2</xdr:row>
      <xdr:rowOff>105016</xdr:rowOff>
    </xdr:to>
    <xdr:pic>
      <xdr:nvPicPr>
        <xdr:cNvPr id="6" name="図 5">
          <a:extLst>
            <a:ext uri="{FF2B5EF4-FFF2-40B4-BE49-F238E27FC236}">
              <a16:creationId xmlns:a16="http://schemas.microsoft.com/office/drawing/2014/main" id="{23A67569-EA8C-46C3-AE96-6AD374C08E88}"/>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colorTemperature colorTemp="6100"/>
                  </a14:imgEffect>
                </a14:imgLayer>
              </a14:imgProps>
            </a:ext>
            <a:ext uri="{28A0092B-C50C-407E-A947-70E740481C1C}">
              <a14:useLocalDpi xmlns:a14="http://schemas.microsoft.com/office/drawing/2010/main" val="0"/>
            </a:ext>
          </a:extLst>
        </a:blip>
        <a:stretch>
          <a:fillRect/>
        </a:stretch>
      </xdr:blipFill>
      <xdr:spPr>
        <a:xfrm>
          <a:off x="186564" y="34703"/>
          <a:ext cx="747231" cy="726480"/>
        </a:xfrm>
        <a:prstGeom prst="rect">
          <a:avLst/>
        </a:prstGeom>
      </xdr:spPr>
    </xdr:pic>
    <xdr:clientData/>
  </xdr:twoCellAnchor>
  <xdr:twoCellAnchor>
    <xdr:from>
      <xdr:col>0</xdr:col>
      <xdr:colOff>603250</xdr:colOff>
      <xdr:row>1</xdr:row>
      <xdr:rowOff>158750</xdr:rowOff>
    </xdr:from>
    <xdr:to>
      <xdr:col>1</xdr:col>
      <xdr:colOff>825500</xdr:colOff>
      <xdr:row>3</xdr:row>
      <xdr:rowOff>84666</xdr:rowOff>
    </xdr:to>
    <xdr:sp macro="" textlink="">
      <xdr:nvSpPr>
        <xdr:cNvPr id="3" name="テキスト ボックス 2">
          <a:extLst>
            <a:ext uri="{FF2B5EF4-FFF2-40B4-BE49-F238E27FC236}">
              <a16:creationId xmlns:a16="http://schemas.microsoft.com/office/drawing/2014/main" id="{4F6965B8-FFD5-4FF7-85BB-D7FE4D0341B3}"/>
            </a:ext>
          </a:extLst>
        </xdr:cNvPr>
        <xdr:cNvSpPr txBox="1"/>
      </xdr:nvSpPr>
      <xdr:spPr>
        <a:xfrm>
          <a:off x="603250" y="550333"/>
          <a:ext cx="1301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00">
              <a:latin typeface="ＭＳ ゴシック" panose="020B0609070205080204" pitchFamily="49" charset="-128"/>
              <a:ea typeface="ＭＳ ゴシック" panose="020B0609070205080204" pitchFamily="49" charset="-128"/>
            </a:rPr>
            <a:t>登米市環境キャラクター</a:t>
          </a:r>
          <a:endParaRPr kumimoji="1" lang="en-US" altLang="ja-JP" sz="500">
            <a:latin typeface="ＭＳ ゴシック" panose="020B0609070205080204" pitchFamily="49" charset="-128"/>
            <a:ea typeface="ＭＳ ゴシック" panose="020B0609070205080204" pitchFamily="49" charset="-128"/>
          </a:endParaRPr>
        </a:p>
        <a:p>
          <a:pPr algn="ctr"/>
          <a:r>
            <a:rPr kumimoji="1" lang="ja-JP" altLang="en-US" sz="500">
              <a:latin typeface="ＭＳ ゴシック" panose="020B0609070205080204" pitchFamily="49" charset="-128"/>
              <a:ea typeface="ＭＳ ゴシック" panose="020B0609070205080204" pitchFamily="49" charset="-128"/>
            </a:rPr>
            <a:t>トメルくんとオトメちゃん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BDB6B-B4EA-41C0-A9A0-4ACA0D058176}">
  <dimension ref="A1:P107"/>
  <sheetViews>
    <sheetView showGridLines="0" tabSelected="1" view="pageBreakPreview" zoomScale="90" zoomScaleNormal="100" zoomScaleSheetLayoutView="90" workbookViewId="0">
      <selection activeCell="H16" sqref="H16"/>
    </sheetView>
  </sheetViews>
  <sheetFormatPr defaultRowHeight="13.5" x14ac:dyDescent="0.15"/>
  <cols>
    <col min="1" max="1" width="14.125" bestFit="1" customWidth="1"/>
    <col min="2" max="2" width="16" customWidth="1"/>
    <col min="3" max="3" width="22.5" customWidth="1"/>
    <col min="4" max="4" width="30.375" customWidth="1"/>
    <col min="5" max="5" width="10.25" style="16" bestFit="1" customWidth="1"/>
    <col min="6" max="6" width="8.5" style="1" bestFit="1" customWidth="1"/>
    <col min="7" max="7" width="9.5" style="3" customWidth="1"/>
    <col min="8" max="8" width="5.375" bestFit="1" customWidth="1"/>
    <col min="9" max="9" width="5.375" style="18" bestFit="1" customWidth="1"/>
    <col min="10" max="10" width="9.5" style="35" customWidth="1"/>
    <col min="12" max="12" width="7" style="47" hidden="1" customWidth="1"/>
    <col min="13" max="13" width="6.375" style="1" hidden="1" customWidth="1"/>
    <col min="14" max="14" width="5.875" hidden="1" customWidth="1"/>
    <col min="15" max="16" width="3.625" hidden="1" customWidth="1"/>
  </cols>
  <sheetData>
    <row r="1" spans="1:16" ht="30.75" x14ac:dyDescent="0.15">
      <c r="A1" s="84" t="s">
        <v>177</v>
      </c>
      <c r="B1" s="84"/>
      <c r="C1" s="84"/>
      <c r="D1" s="84"/>
      <c r="E1" s="84"/>
      <c r="F1" s="84"/>
      <c r="G1" s="84"/>
      <c r="H1" s="84"/>
      <c r="I1" s="84"/>
      <c r="J1" s="84"/>
    </row>
    <row r="2" spans="1:16" ht="21" x14ac:dyDescent="0.15">
      <c r="A2" s="81" t="s">
        <v>128</v>
      </c>
      <c r="B2" s="81"/>
      <c r="C2" s="81"/>
      <c r="D2" s="81"/>
      <c r="E2" s="81"/>
      <c r="F2" s="81"/>
      <c r="G2" s="81"/>
      <c r="H2" s="81"/>
      <c r="I2" s="81"/>
      <c r="J2" s="81"/>
    </row>
    <row r="3" spans="1:16" ht="15" customHeight="1" thickBot="1" x14ac:dyDescent="0.2">
      <c r="A3" s="40"/>
      <c r="B3" s="40"/>
      <c r="C3" s="40"/>
      <c r="D3" s="40"/>
      <c r="E3" s="40"/>
      <c r="F3" s="40"/>
      <c r="G3" s="40"/>
      <c r="H3" s="40"/>
      <c r="I3" s="40"/>
      <c r="J3" s="40"/>
    </row>
    <row r="4" spans="1:16" ht="27.75" customHeight="1" thickTop="1" thickBot="1" x14ac:dyDescent="0.2">
      <c r="A4" s="77" t="s">
        <v>186</v>
      </c>
      <c r="B4" s="78"/>
      <c r="C4" s="52" t="s">
        <v>182</v>
      </c>
      <c r="D4" s="53">
        <f>COUNTIF(L:L,P13)</f>
        <v>0</v>
      </c>
      <c r="E4" s="75" t="s">
        <v>181</v>
      </c>
      <c r="F4" s="76"/>
      <c r="G4" s="49"/>
      <c r="H4" s="49"/>
      <c r="I4" s="49"/>
      <c r="J4" s="49"/>
    </row>
    <row r="5" spans="1:16" ht="27.75" customHeight="1" thickTop="1" thickBot="1" x14ac:dyDescent="0.2">
      <c r="A5" s="79"/>
      <c r="B5" s="80"/>
      <c r="C5" s="41" t="s">
        <v>178</v>
      </c>
      <c r="D5" s="53">
        <f>SUM(M:M)</f>
        <v>0</v>
      </c>
      <c r="E5" s="85" t="s">
        <v>179</v>
      </c>
      <c r="F5" s="86"/>
      <c r="G5" s="40"/>
      <c r="H5" s="40"/>
      <c r="I5" s="40"/>
      <c r="J5" s="40"/>
    </row>
    <row r="6" spans="1:16" ht="8.25" customHeight="1" thickTop="1" x14ac:dyDescent="0.15">
      <c r="A6" s="43"/>
      <c r="B6" s="43"/>
      <c r="C6" s="44"/>
      <c r="D6" s="45"/>
      <c r="E6" s="46"/>
      <c r="F6" s="46"/>
      <c r="G6" s="40"/>
      <c r="H6" s="40"/>
      <c r="I6" s="40"/>
      <c r="J6" s="40"/>
    </row>
    <row r="7" spans="1:16" ht="21" x14ac:dyDescent="0.15">
      <c r="A7" s="42" t="s">
        <v>180</v>
      </c>
      <c r="B7" s="40"/>
      <c r="C7" s="40"/>
      <c r="D7" s="40"/>
      <c r="E7" s="40"/>
      <c r="F7" s="40"/>
      <c r="G7" s="40"/>
      <c r="H7" s="40"/>
      <c r="I7" s="40"/>
      <c r="J7" s="40"/>
    </row>
    <row r="8" spans="1:16" ht="21" x14ac:dyDescent="0.15">
      <c r="A8" s="42" t="s">
        <v>185</v>
      </c>
      <c r="B8" s="63"/>
      <c r="C8" s="63"/>
      <c r="D8" s="63"/>
      <c r="E8" s="63"/>
      <c r="F8" s="63"/>
      <c r="G8" s="63"/>
      <c r="H8" s="63"/>
      <c r="I8" s="63"/>
      <c r="J8" s="63"/>
      <c r="L8" s="62"/>
    </row>
    <row r="9" spans="1:16" x14ac:dyDescent="0.15">
      <c r="A9" s="9" t="s">
        <v>124</v>
      </c>
      <c r="E9" s="50"/>
      <c r="I9" s="50"/>
      <c r="L9" s="50"/>
    </row>
    <row r="10" spans="1:16" x14ac:dyDescent="0.15">
      <c r="A10" s="10" t="s">
        <v>183</v>
      </c>
      <c r="E10" s="50"/>
      <c r="I10" s="50"/>
      <c r="L10" s="50"/>
    </row>
    <row r="11" spans="1:16" ht="8.25" customHeight="1" thickBot="1" x14ac:dyDescent="0.2">
      <c r="A11" s="42"/>
      <c r="B11" s="51"/>
      <c r="C11" s="51"/>
      <c r="D11" s="51"/>
      <c r="E11" s="51"/>
      <c r="F11" s="51"/>
      <c r="G11" s="51"/>
      <c r="H11" s="51"/>
      <c r="I11" s="51"/>
      <c r="J11" s="51"/>
      <c r="L11" s="50"/>
    </row>
    <row r="12" spans="1:16" ht="15.75" customHeight="1" x14ac:dyDescent="0.15">
      <c r="A12" s="98" t="s">
        <v>126</v>
      </c>
      <c r="B12" s="100" t="s">
        <v>120</v>
      </c>
      <c r="C12" s="102" t="s">
        <v>0</v>
      </c>
      <c r="D12" s="102"/>
      <c r="E12" s="104" t="s">
        <v>121</v>
      </c>
      <c r="F12" s="102" t="s">
        <v>1</v>
      </c>
      <c r="G12" s="102"/>
      <c r="H12" s="87" t="s">
        <v>127</v>
      </c>
      <c r="I12" s="88"/>
      <c r="J12" s="89"/>
    </row>
    <row r="13" spans="1:16" ht="36.75" thickBot="1" x14ac:dyDescent="0.2">
      <c r="A13" s="99"/>
      <c r="B13" s="101"/>
      <c r="C13" s="103"/>
      <c r="D13" s="103"/>
      <c r="E13" s="105"/>
      <c r="F13" s="34" t="s">
        <v>91</v>
      </c>
      <c r="G13" s="39" t="s">
        <v>129</v>
      </c>
      <c r="H13" s="36" t="s">
        <v>174</v>
      </c>
      <c r="I13" s="37" t="s">
        <v>175</v>
      </c>
      <c r="J13" s="38" t="s">
        <v>173</v>
      </c>
      <c r="P13" t="s">
        <v>125</v>
      </c>
    </row>
    <row r="14" spans="1:16" ht="19.5" customHeight="1" thickBot="1" x14ac:dyDescent="0.2">
      <c r="A14" s="82" t="s">
        <v>130</v>
      </c>
      <c r="B14" s="83"/>
      <c r="C14" s="83"/>
      <c r="D14" s="83"/>
      <c r="E14" s="83"/>
      <c r="F14" s="83"/>
      <c r="G14" s="83"/>
      <c r="H14" s="70">
        <v>1</v>
      </c>
      <c r="I14" s="71" t="s">
        <v>125</v>
      </c>
      <c r="J14" s="72">
        <v>10</v>
      </c>
    </row>
    <row r="15" spans="1:16" ht="20.25" customHeight="1" x14ac:dyDescent="0.15">
      <c r="A15" s="90" t="s">
        <v>116</v>
      </c>
      <c r="B15" s="93" t="s">
        <v>2</v>
      </c>
      <c r="C15" s="109" t="s">
        <v>3</v>
      </c>
      <c r="D15" s="110"/>
      <c r="E15" s="110"/>
      <c r="F15" s="110"/>
      <c r="G15" s="110"/>
      <c r="H15" s="110"/>
      <c r="I15" s="110"/>
      <c r="J15" s="111"/>
      <c r="K15" s="17"/>
      <c r="L15" s="48"/>
    </row>
    <row r="16" spans="1:16" ht="24.75" customHeight="1" x14ac:dyDescent="0.15">
      <c r="A16" s="91"/>
      <c r="B16" s="94"/>
      <c r="C16" s="96" t="s">
        <v>144</v>
      </c>
      <c r="D16" s="96"/>
      <c r="E16" s="2" t="s">
        <v>4</v>
      </c>
      <c r="F16" s="12" t="s">
        <v>5</v>
      </c>
      <c r="G16" s="14">
        <v>14.8</v>
      </c>
      <c r="H16" s="54"/>
      <c r="I16" s="55"/>
      <c r="J16" s="68" t="str">
        <f>IF($I16=$P$13,$H16*$G16,"")</f>
        <v/>
      </c>
      <c r="K16" s="17"/>
      <c r="L16" s="48">
        <f>I16</f>
        <v>0</v>
      </c>
      <c r="M16" s="1" t="str">
        <f>J16</f>
        <v/>
      </c>
    </row>
    <row r="17" spans="1:15" ht="19.5" customHeight="1" x14ac:dyDescent="0.15">
      <c r="A17" s="91"/>
      <c r="B17" s="94"/>
      <c r="C17" s="112" t="s">
        <v>137</v>
      </c>
      <c r="D17" s="113"/>
      <c r="E17" s="113"/>
      <c r="F17" s="113"/>
      <c r="G17" s="113"/>
      <c r="H17" s="113"/>
      <c r="I17" s="113"/>
      <c r="J17" s="114"/>
      <c r="K17" s="17"/>
      <c r="L17" s="48"/>
    </row>
    <row r="18" spans="1:15" ht="24.75" customHeight="1" x14ac:dyDescent="0.15">
      <c r="A18" s="91"/>
      <c r="B18" s="94"/>
      <c r="C18" s="97" t="s">
        <v>145</v>
      </c>
      <c r="D18" s="97"/>
      <c r="E18" s="2" t="s">
        <v>4</v>
      </c>
      <c r="F18" s="12" t="s">
        <v>6</v>
      </c>
      <c r="G18" s="14">
        <v>25.9</v>
      </c>
      <c r="H18" s="54"/>
      <c r="I18" s="55"/>
      <c r="J18" s="68" t="str">
        <f>IF($I18=$P$13,$H18*$G18,"")</f>
        <v/>
      </c>
      <c r="K18" s="17"/>
      <c r="L18" s="48">
        <f>I18</f>
        <v>0</v>
      </c>
      <c r="M18" s="1" t="str">
        <f>J18</f>
        <v/>
      </c>
    </row>
    <row r="19" spans="1:15" ht="19.5" customHeight="1" x14ac:dyDescent="0.15">
      <c r="A19" s="91"/>
      <c r="B19" s="94"/>
      <c r="C19" s="112" t="s">
        <v>7</v>
      </c>
      <c r="D19" s="113"/>
      <c r="E19" s="113"/>
      <c r="F19" s="113"/>
      <c r="G19" s="113"/>
      <c r="H19" s="113"/>
      <c r="I19" s="113"/>
      <c r="J19" s="114"/>
      <c r="K19" s="17"/>
      <c r="L19" s="48"/>
    </row>
    <row r="20" spans="1:15" ht="21" customHeight="1" x14ac:dyDescent="0.15">
      <c r="A20" s="91"/>
      <c r="B20" s="94"/>
      <c r="C20" s="97" t="s">
        <v>146</v>
      </c>
      <c r="D20" s="97"/>
      <c r="E20" s="2" t="s">
        <v>4</v>
      </c>
      <c r="F20" s="12" t="s">
        <v>8</v>
      </c>
      <c r="G20" s="14">
        <v>9.1999999999999993</v>
      </c>
      <c r="H20" s="54"/>
      <c r="I20" s="55"/>
      <c r="J20" s="68" t="str">
        <f>IF($I20=$P$13,$H20*$G20,"")</f>
        <v/>
      </c>
      <c r="K20" s="17"/>
      <c r="L20" s="48">
        <f t="shared" ref="L20:L21" si="0">I20</f>
        <v>0</v>
      </c>
      <c r="M20" s="1" t="str">
        <f>J20</f>
        <v/>
      </c>
    </row>
    <row r="21" spans="1:15" ht="21" customHeight="1" x14ac:dyDescent="0.15">
      <c r="A21" s="91"/>
      <c r="B21" s="94"/>
      <c r="C21" s="97" t="s">
        <v>147</v>
      </c>
      <c r="D21" s="97"/>
      <c r="E21" s="2" t="s">
        <v>4</v>
      </c>
      <c r="F21" s="12" t="s">
        <v>9</v>
      </c>
      <c r="G21" s="14">
        <v>19.899999999999999</v>
      </c>
      <c r="H21" s="54"/>
      <c r="I21" s="55"/>
      <c r="J21" s="68" t="str">
        <f>IF($I21=$P$13,$H21*$G21,"")</f>
        <v/>
      </c>
      <c r="K21" s="17"/>
      <c r="L21" s="48">
        <f t="shared" si="0"/>
        <v>0</v>
      </c>
      <c r="M21" s="1" t="str">
        <f>J21</f>
        <v/>
      </c>
    </row>
    <row r="22" spans="1:15" ht="19.5" customHeight="1" x14ac:dyDescent="0.15">
      <c r="A22" s="91"/>
      <c r="B22" s="94"/>
      <c r="C22" s="112" t="s">
        <v>138</v>
      </c>
      <c r="D22" s="113"/>
      <c r="E22" s="113"/>
      <c r="F22" s="113"/>
      <c r="G22" s="113"/>
      <c r="H22" s="113"/>
      <c r="I22" s="113"/>
      <c r="J22" s="114"/>
      <c r="K22" s="17"/>
      <c r="L22" s="48"/>
    </row>
    <row r="23" spans="1:15" ht="27" customHeight="1" thickBot="1" x14ac:dyDescent="0.2">
      <c r="A23" s="91"/>
      <c r="B23" s="95"/>
      <c r="C23" s="108" t="s">
        <v>148</v>
      </c>
      <c r="D23" s="108"/>
      <c r="E23" s="8" t="s">
        <v>4</v>
      </c>
      <c r="F23" s="13" t="s">
        <v>10</v>
      </c>
      <c r="G23" s="15">
        <v>15.6</v>
      </c>
      <c r="H23" s="54"/>
      <c r="I23" s="55"/>
      <c r="J23" s="68" t="str">
        <f>IF($I23=$P$13,$H23*$G23,"")</f>
        <v/>
      </c>
      <c r="K23" s="17"/>
      <c r="L23" s="48">
        <f>I23</f>
        <v>0</v>
      </c>
      <c r="M23" s="1" t="str">
        <f>J23</f>
        <v/>
      </c>
    </row>
    <row r="24" spans="1:15" ht="19.5" customHeight="1" x14ac:dyDescent="0.15">
      <c r="A24" s="91"/>
      <c r="B24" s="106" t="s">
        <v>122</v>
      </c>
      <c r="C24" s="109" t="s">
        <v>139</v>
      </c>
      <c r="D24" s="110"/>
      <c r="E24" s="110"/>
      <c r="F24" s="110"/>
      <c r="G24" s="110"/>
      <c r="H24" s="110"/>
      <c r="I24" s="110"/>
      <c r="J24" s="111"/>
      <c r="K24" s="17"/>
      <c r="L24" s="48"/>
    </row>
    <row r="25" spans="1:15" ht="26.25" customHeight="1" x14ac:dyDescent="0.15">
      <c r="A25" s="91"/>
      <c r="B25" s="94"/>
      <c r="C25" s="97" t="s">
        <v>149</v>
      </c>
      <c r="D25" s="97"/>
      <c r="E25" s="2" t="s">
        <v>11</v>
      </c>
      <c r="F25" s="12" t="s">
        <v>12</v>
      </c>
      <c r="G25" s="14">
        <v>18.3</v>
      </c>
      <c r="H25" s="54"/>
      <c r="I25" s="55"/>
      <c r="J25" s="68" t="str">
        <f>IF($I25=$P$13,$H25*$G25,"")</f>
        <v/>
      </c>
      <c r="K25" s="17"/>
      <c r="L25" s="48">
        <f>I25</f>
        <v>0</v>
      </c>
      <c r="M25" s="1" t="str">
        <f>J25</f>
        <v/>
      </c>
    </row>
    <row r="26" spans="1:15" ht="19.5" customHeight="1" x14ac:dyDescent="0.15">
      <c r="A26" s="91"/>
      <c r="B26" s="94"/>
      <c r="C26" s="215" t="s">
        <v>13</v>
      </c>
      <c r="D26" s="216"/>
      <c r="E26" s="216"/>
      <c r="F26" s="216"/>
      <c r="G26" s="216"/>
      <c r="H26" s="216"/>
      <c r="I26" s="216"/>
      <c r="J26" s="217"/>
      <c r="K26" s="17"/>
      <c r="L26" s="48"/>
    </row>
    <row r="27" spans="1:15" ht="15" customHeight="1" x14ac:dyDescent="0.15">
      <c r="A27" s="91"/>
      <c r="B27" s="94"/>
      <c r="C27" s="97" t="s">
        <v>150</v>
      </c>
      <c r="D27" s="97"/>
      <c r="E27" s="2" t="s">
        <v>11</v>
      </c>
      <c r="F27" s="12" t="s">
        <v>14</v>
      </c>
      <c r="G27" s="119">
        <v>30.3</v>
      </c>
      <c r="H27" s="121"/>
      <c r="I27" s="122"/>
      <c r="J27" s="123" t="str">
        <f>IF($I27=$P$13,$H27*$G27,"")</f>
        <v/>
      </c>
      <c r="K27" s="124"/>
      <c r="L27" s="124">
        <f t="shared" ref="L27" si="1">I27</f>
        <v>0</v>
      </c>
      <c r="M27" s="125" t="str">
        <f>J27</f>
        <v/>
      </c>
      <c r="O27" s="115"/>
    </row>
    <row r="28" spans="1:15" ht="15" customHeight="1" thickBot="1" x14ac:dyDescent="0.2">
      <c r="A28" s="91"/>
      <c r="B28" s="95"/>
      <c r="C28" s="108"/>
      <c r="D28" s="108"/>
      <c r="E28" s="8" t="s">
        <v>4</v>
      </c>
      <c r="F28" s="13" t="s">
        <v>15</v>
      </c>
      <c r="G28" s="120"/>
      <c r="H28" s="121"/>
      <c r="I28" s="122"/>
      <c r="J28" s="123" t="str">
        <f>IF($I28=$P$13,$H28*$G28,"")</f>
        <v/>
      </c>
      <c r="K28" s="124"/>
      <c r="L28" s="124"/>
      <c r="M28" s="125"/>
      <c r="O28" s="115"/>
    </row>
    <row r="29" spans="1:15" ht="19.5" customHeight="1" x14ac:dyDescent="0.15">
      <c r="A29" s="91"/>
      <c r="B29" s="116" t="s">
        <v>123</v>
      </c>
      <c r="C29" s="109" t="s">
        <v>139</v>
      </c>
      <c r="D29" s="110"/>
      <c r="E29" s="110"/>
      <c r="F29" s="110"/>
      <c r="G29" s="110"/>
      <c r="H29" s="110"/>
      <c r="I29" s="110"/>
      <c r="J29" s="111"/>
      <c r="K29" s="17"/>
      <c r="L29" s="48"/>
    </row>
    <row r="30" spans="1:15" ht="23.25" customHeight="1" x14ac:dyDescent="0.15">
      <c r="A30" s="91"/>
      <c r="B30" s="117"/>
      <c r="C30" s="97" t="s">
        <v>149</v>
      </c>
      <c r="D30" s="97"/>
      <c r="E30" s="2" t="s">
        <v>16</v>
      </c>
      <c r="F30" s="12" t="s">
        <v>17</v>
      </c>
      <c r="G30" s="14">
        <v>25.4</v>
      </c>
      <c r="H30" s="54"/>
      <c r="I30" s="55"/>
      <c r="J30" s="68" t="str">
        <f>IF($I30=$P$13,$H30*$G30,"")</f>
        <v/>
      </c>
      <c r="K30" s="17"/>
      <c r="L30" s="48">
        <f>I30</f>
        <v>0</v>
      </c>
      <c r="M30" s="1" t="str">
        <f>J30</f>
        <v/>
      </c>
    </row>
    <row r="31" spans="1:15" ht="19.5" customHeight="1" x14ac:dyDescent="0.15">
      <c r="A31" s="91"/>
      <c r="B31" s="117"/>
      <c r="C31" s="112" t="s">
        <v>13</v>
      </c>
      <c r="D31" s="113"/>
      <c r="E31" s="113"/>
      <c r="F31" s="113"/>
      <c r="G31" s="113"/>
      <c r="H31" s="113"/>
      <c r="I31" s="113"/>
      <c r="J31" s="114"/>
      <c r="K31" s="17"/>
      <c r="L31" s="48"/>
    </row>
    <row r="32" spans="1:15" ht="14.25" customHeight="1" x14ac:dyDescent="0.15">
      <c r="A32" s="91"/>
      <c r="B32" s="117"/>
      <c r="C32" s="97" t="s">
        <v>150</v>
      </c>
      <c r="D32" s="97"/>
      <c r="E32" s="2" t="s">
        <v>16</v>
      </c>
      <c r="F32" s="12" t="s">
        <v>18</v>
      </c>
      <c r="G32" s="119">
        <v>41.5</v>
      </c>
      <c r="H32" s="121"/>
      <c r="I32" s="122"/>
      <c r="J32" s="123" t="str">
        <f>IF($I32=$P$13,$H32*$G32,"")</f>
        <v/>
      </c>
      <c r="K32" s="124"/>
      <c r="L32" s="124">
        <f t="shared" ref="L32" si="2">I32</f>
        <v>0</v>
      </c>
      <c r="M32" s="125" t="str">
        <f>J32</f>
        <v/>
      </c>
      <c r="O32" s="115"/>
    </row>
    <row r="33" spans="1:15" ht="14.25" customHeight="1" thickBot="1" x14ac:dyDescent="0.2">
      <c r="A33" s="91"/>
      <c r="B33" s="118"/>
      <c r="C33" s="108"/>
      <c r="D33" s="108"/>
      <c r="E33" s="8" t="s">
        <v>4</v>
      </c>
      <c r="F33" s="13" t="s">
        <v>19</v>
      </c>
      <c r="G33" s="120"/>
      <c r="H33" s="121"/>
      <c r="I33" s="122"/>
      <c r="J33" s="123" t="str">
        <f>IF($I33=$P$13,$H33*$G33,"")</f>
        <v/>
      </c>
      <c r="K33" s="124"/>
      <c r="L33" s="124"/>
      <c r="M33" s="125"/>
      <c r="O33" s="115"/>
    </row>
    <row r="34" spans="1:15" ht="19.5" customHeight="1" x14ac:dyDescent="0.15">
      <c r="A34" s="91"/>
      <c r="B34" s="106" t="s">
        <v>20</v>
      </c>
      <c r="C34" s="109" t="s">
        <v>92</v>
      </c>
      <c r="D34" s="110"/>
      <c r="E34" s="110"/>
      <c r="F34" s="110"/>
      <c r="G34" s="110"/>
      <c r="H34" s="110"/>
      <c r="I34" s="110"/>
      <c r="J34" s="111"/>
      <c r="K34" s="17"/>
      <c r="L34" s="48"/>
    </row>
    <row r="35" spans="1:15" ht="26.25" customHeight="1" x14ac:dyDescent="0.15">
      <c r="A35" s="91"/>
      <c r="B35" s="94"/>
      <c r="C35" s="97" t="s">
        <v>151</v>
      </c>
      <c r="D35" s="97"/>
      <c r="E35" s="2" t="s">
        <v>4</v>
      </c>
      <c r="F35" s="12" t="s">
        <v>21</v>
      </c>
      <c r="G35" s="14">
        <v>43.9</v>
      </c>
      <c r="H35" s="54"/>
      <c r="I35" s="55"/>
      <c r="J35" s="68" t="str">
        <f>IF($I35=$P$13,$H35*$G35,"")</f>
        <v/>
      </c>
      <c r="K35" s="17"/>
      <c r="L35" s="48">
        <f>I35</f>
        <v>0</v>
      </c>
      <c r="M35" s="1" t="str">
        <f>J35</f>
        <v/>
      </c>
    </row>
    <row r="36" spans="1:15" ht="19.5" customHeight="1" x14ac:dyDescent="0.15">
      <c r="A36" s="91"/>
      <c r="B36" s="94"/>
      <c r="C36" s="112" t="s">
        <v>93</v>
      </c>
      <c r="D36" s="113"/>
      <c r="E36" s="113"/>
      <c r="F36" s="113"/>
      <c r="G36" s="113"/>
      <c r="H36" s="113"/>
      <c r="I36" s="113"/>
      <c r="J36" s="114"/>
      <c r="K36" s="17"/>
      <c r="L36" s="48"/>
    </row>
    <row r="37" spans="1:15" ht="26.25" customHeight="1" thickBot="1" x14ac:dyDescent="0.2">
      <c r="A37" s="91"/>
      <c r="B37" s="95"/>
      <c r="C37" s="108" t="s">
        <v>152</v>
      </c>
      <c r="D37" s="108"/>
      <c r="E37" s="8" t="s">
        <v>4</v>
      </c>
      <c r="F37" s="13" t="s">
        <v>22</v>
      </c>
      <c r="G37" s="15">
        <v>90.8</v>
      </c>
      <c r="H37" s="54"/>
      <c r="I37" s="55"/>
      <c r="J37" s="68" t="str">
        <f>IF($I37=$P$13,$H37*$G37,"")</f>
        <v/>
      </c>
      <c r="K37" s="17"/>
      <c r="L37" s="48">
        <f>I37</f>
        <v>0</v>
      </c>
      <c r="M37" s="1" t="str">
        <f>J37</f>
        <v/>
      </c>
    </row>
    <row r="38" spans="1:15" ht="19.5" customHeight="1" x14ac:dyDescent="0.15">
      <c r="A38" s="91"/>
      <c r="B38" s="106" t="s">
        <v>23</v>
      </c>
      <c r="C38" s="109" t="s">
        <v>24</v>
      </c>
      <c r="D38" s="110"/>
      <c r="E38" s="110"/>
      <c r="F38" s="110"/>
      <c r="G38" s="110"/>
      <c r="H38" s="110"/>
      <c r="I38" s="110"/>
      <c r="J38" s="111"/>
      <c r="K38" s="17"/>
      <c r="L38" s="48"/>
    </row>
    <row r="39" spans="1:15" ht="26.25" customHeight="1" x14ac:dyDescent="0.15">
      <c r="A39" s="91"/>
      <c r="B39" s="94"/>
      <c r="C39" s="97" t="s">
        <v>153</v>
      </c>
      <c r="D39" s="97"/>
      <c r="E39" s="2" t="s">
        <v>4</v>
      </c>
      <c r="F39" s="12" t="s">
        <v>25</v>
      </c>
      <c r="G39" s="14">
        <v>15.9</v>
      </c>
      <c r="H39" s="54"/>
      <c r="I39" s="55"/>
      <c r="J39" s="68" t="str">
        <f>IF($I39=$P$13,$H39*$G39,"")</f>
        <v/>
      </c>
      <c r="K39" s="17"/>
      <c r="L39" s="48">
        <f>I39</f>
        <v>0</v>
      </c>
      <c r="M39" s="1" t="str">
        <f>J39</f>
        <v/>
      </c>
    </row>
    <row r="40" spans="1:15" ht="19.5" customHeight="1" x14ac:dyDescent="0.15">
      <c r="A40" s="91"/>
      <c r="B40" s="94"/>
      <c r="C40" s="112" t="s">
        <v>93</v>
      </c>
      <c r="D40" s="113"/>
      <c r="E40" s="113"/>
      <c r="F40" s="113"/>
      <c r="G40" s="113"/>
      <c r="H40" s="113"/>
      <c r="I40" s="113"/>
      <c r="J40" s="114"/>
      <c r="K40" s="17"/>
      <c r="L40" s="48"/>
    </row>
    <row r="41" spans="1:15" ht="21.75" customHeight="1" thickBot="1" x14ac:dyDescent="0.2">
      <c r="A41" s="92"/>
      <c r="B41" s="95"/>
      <c r="C41" s="107" t="s">
        <v>154</v>
      </c>
      <c r="D41" s="107"/>
      <c r="E41" s="8" t="s">
        <v>4</v>
      </c>
      <c r="F41" s="13" t="s">
        <v>26</v>
      </c>
      <c r="G41" s="15">
        <v>23.9</v>
      </c>
      <c r="H41" s="54"/>
      <c r="I41" s="55"/>
      <c r="J41" s="68" t="str">
        <f>IF($I41=$P$13,$H41*$G41,"")</f>
        <v/>
      </c>
      <c r="K41" s="17"/>
      <c r="L41" s="48">
        <f>I41</f>
        <v>0</v>
      </c>
      <c r="M41" s="1" t="str">
        <f>J41</f>
        <v/>
      </c>
    </row>
    <row r="42" spans="1:15" ht="19.5" customHeight="1" x14ac:dyDescent="0.15">
      <c r="A42" s="137" t="s">
        <v>115</v>
      </c>
      <c r="B42" s="140" t="s">
        <v>113</v>
      </c>
      <c r="C42" s="194" t="s">
        <v>27</v>
      </c>
      <c r="D42" s="195"/>
      <c r="E42" s="195"/>
      <c r="F42" s="195"/>
      <c r="G42" s="195"/>
      <c r="H42" s="195"/>
      <c r="I42" s="195"/>
      <c r="J42" s="196"/>
      <c r="K42" s="17"/>
      <c r="L42" s="48"/>
    </row>
    <row r="43" spans="1:15" ht="23.25" customHeight="1" x14ac:dyDescent="0.15">
      <c r="A43" s="138"/>
      <c r="B43" s="141"/>
      <c r="C43" s="97" t="s">
        <v>155</v>
      </c>
      <c r="D43" s="97"/>
      <c r="E43" s="2" t="s">
        <v>4</v>
      </c>
      <c r="F43" s="12" t="s">
        <v>28</v>
      </c>
      <c r="G43" s="14">
        <v>41</v>
      </c>
      <c r="H43" s="54"/>
      <c r="I43" s="55"/>
      <c r="J43" s="68" t="str">
        <f>IF($I43=$P$13,$H43*$G43,"")</f>
        <v/>
      </c>
      <c r="K43" s="17"/>
      <c r="L43" s="48">
        <f>I43</f>
        <v>0</v>
      </c>
      <c r="M43" s="1" t="str">
        <f>J43</f>
        <v/>
      </c>
    </row>
    <row r="44" spans="1:15" ht="19.5" customHeight="1" x14ac:dyDescent="0.15">
      <c r="A44" s="138"/>
      <c r="B44" s="141"/>
      <c r="C44" s="197" t="s">
        <v>29</v>
      </c>
      <c r="D44" s="198"/>
      <c r="E44" s="198"/>
      <c r="F44" s="198"/>
      <c r="G44" s="198"/>
      <c r="H44" s="198"/>
      <c r="I44" s="198"/>
      <c r="J44" s="199"/>
      <c r="K44" s="17"/>
      <c r="L44" s="48"/>
    </row>
    <row r="45" spans="1:15" ht="23.25" customHeight="1" x14ac:dyDescent="0.15">
      <c r="A45" s="138"/>
      <c r="B45" s="141"/>
      <c r="C45" s="97" t="s">
        <v>156</v>
      </c>
      <c r="D45" s="97"/>
      <c r="E45" s="2" t="s">
        <v>4</v>
      </c>
      <c r="F45" s="12" t="s">
        <v>30</v>
      </c>
      <c r="G45" s="14">
        <v>43.9</v>
      </c>
      <c r="H45" s="54"/>
      <c r="I45" s="55"/>
      <c r="J45" s="68" t="str">
        <f>IF($I45=$P$13,$H45*$G45,"")</f>
        <v/>
      </c>
      <c r="K45" s="17"/>
      <c r="L45" s="48">
        <f>I45</f>
        <v>0</v>
      </c>
      <c r="M45" s="1" t="str">
        <f>J45</f>
        <v/>
      </c>
    </row>
    <row r="46" spans="1:15" ht="19.5" customHeight="1" x14ac:dyDescent="0.15">
      <c r="A46" s="138"/>
      <c r="B46" s="141"/>
      <c r="C46" s="197" t="s">
        <v>187</v>
      </c>
      <c r="D46" s="198"/>
      <c r="E46" s="198"/>
      <c r="F46" s="198"/>
      <c r="G46" s="198"/>
      <c r="H46" s="198"/>
      <c r="I46" s="198"/>
      <c r="J46" s="199"/>
      <c r="K46" s="17"/>
      <c r="L46" s="48"/>
    </row>
    <row r="47" spans="1:15" ht="18" customHeight="1" x14ac:dyDescent="0.15">
      <c r="A47" s="138"/>
      <c r="B47" s="141"/>
      <c r="C47" s="126" t="s">
        <v>131</v>
      </c>
      <c r="D47" s="11" t="s">
        <v>132</v>
      </c>
      <c r="E47" s="2" t="s">
        <v>4</v>
      </c>
      <c r="F47" s="12" t="s">
        <v>31</v>
      </c>
      <c r="G47" s="14">
        <v>2.1</v>
      </c>
      <c r="H47" s="54"/>
      <c r="I47" s="55"/>
      <c r="J47" s="68" t="str">
        <f>IF($I47=$P$13,$H47*$G47,"")</f>
        <v/>
      </c>
      <c r="K47" s="17"/>
      <c r="L47" s="48">
        <f t="shared" ref="L47:L49" si="3">I47</f>
        <v>0</v>
      </c>
      <c r="M47" s="1" t="str">
        <f>J47</f>
        <v/>
      </c>
    </row>
    <row r="48" spans="1:15" ht="18" customHeight="1" x14ac:dyDescent="0.15">
      <c r="A48" s="138"/>
      <c r="B48" s="141"/>
      <c r="C48" s="126"/>
      <c r="D48" s="11" t="s">
        <v>140</v>
      </c>
      <c r="E48" s="2" t="s">
        <v>4</v>
      </c>
      <c r="F48" s="12" t="s">
        <v>32</v>
      </c>
      <c r="G48" s="14">
        <v>9.6</v>
      </c>
      <c r="H48" s="54"/>
      <c r="I48" s="55"/>
      <c r="J48" s="68" t="str">
        <f>IF($I48=$P$13,$H48*$G48,"")</f>
        <v/>
      </c>
      <c r="K48" s="17"/>
      <c r="L48" s="48">
        <f t="shared" si="3"/>
        <v>0</v>
      </c>
      <c r="M48" s="1" t="str">
        <f>J48</f>
        <v/>
      </c>
    </row>
    <row r="49" spans="1:13" ht="18" customHeight="1" thickBot="1" x14ac:dyDescent="0.2">
      <c r="A49" s="139"/>
      <c r="B49" s="142"/>
      <c r="C49" s="127"/>
      <c r="D49" s="31" t="s">
        <v>143</v>
      </c>
      <c r="E49" s="4" t="s">
        <v>4</v>
      </c>
      <c r="F49" s="32" t="s">
        <v>33</v>
      </c>
      <c r="G49" s="33">
        <v>1.6</v>
      </c>
      <c r="H49" s="56"/>
      <c r="I49" s="57"/>
      <c r="J49" s="69" t="str">
        <f>IF($I49=$P$13,$H49*$G49,"")</f>
        <v/>
      </c>
      <c r="K49" s="17"/>
      <c r="L49" s="48">
        <f t="shared" si="3"/>
        <v>0</v>
      </c>
      <c r="M49" s="1" t="str">
        <f>J49</f>
        <v/>
      </c>
    </row>
    <row r="50" spans="1:13" ht="19.5" customHeight="1" x14ac:dyDescent="0.15">
      <c r="A50" s="128" t="s">
        <v>117</v>
      </c>
      <c r="B50" s="131" t="s">
        <v>34</v>
      </c>
      <c r="C50" s="206" t="s">
        <v>94</v>
      </c>
      <c r="D50" s="207"/>
      <c r="E50" s="207"/>
      <c r="F50" s="207"/>
      <c r="G50" s="207"/>
      <c r="H50" s="207"/>
      <c r="I50" s="207"/>
      <c r="J50" s="208"/>
      <c r="K50" s="17"/>
      <c r="L50" s="48"/>
    </row>
    <row r="51" spans="1:13" ht="21.75" customHeight="1" x14ac:dyDescent="0.15">
      <c r="A51" s="129"/>
      <c r="B51" s="132"/>
      <c r="C51" s="97" t="s">
        <v>157</v>
      </c>
      <c r="D51" s="97"/>
      <c r="E51" s="2" t="s">
        <v>4</v>
      </c>
      <c r="F51" s="27" t="s">
        <v>35</v>
      </c>
      <c r="G51" s="29">
        <v>8.1999999999999993</v>
      </c>
      <c r="H51" s="54"/>
      <c r="I51" s="55"/>
      <c r="J51" s="66" t="str">
        <f>IF($I51=$P$13,$H51*$G51,"")</f>
        <v/>
      </c>
      <c r="K51" s="17"/>
      <c r="L51" s="48">
        <f>I51</f>
        <v>0</v>
      </c>
      <c r="M51" s="1" t="str">
        <f>J51</f>
        <v/>
      </c>
    </row>
    <row r="52" spans="1:13" ht="19.5" customHeight="1" x14ac:dyDescent="0.15">
      <c r="A52" s="129"/>
      <c r="B52" s="132"/>
      <c r="C52" s="209" t="s">
        <v>95</v>
      </c>
      <c r="D52" s="210"/>
      <c r="E52" s="210"/>
      <c r="F52" s="210"/>
      <c r="G52" s="210"/>
      <c r="H52" s="210"/>
      <c r="I52" s="210"/>
      <c r="J52" s="211"/>
      <c r="K52" s="17"/>
      <c r="L52" s="48"/>
    </row>
    <row r="53" spans="1:13" ht="21.75" customHeight="1" thickBot="1" x14ac:dyDescent="0.2">
      <c r="A53" s="129"/>
      <c r="B53" s="133"/>
      <c r="C53" s="108" t="s">
        <v>158</v>
      </c>
      <c r="D53" s="108"/>
      <c r="E53" s="8" t="s">
        <v>4</v>
      </c>
      <c r="F53" s="28" t="s">
        <v>36</v>
      </c>
      <c r="G53" s="30">
        <v>13.2</v>
      </c>
      <c r="H53" s="54"/>
      <c r="I53" s="55"/>
      <c r="J53" s="66" t="str">
        <f>IF($I53=$P$13,$H53*$G53,"")</f>
        <v/>
      </c>
      <c r="K53" s="17"/>
      <c r="L53" s="48">
        <f>I53</f>
        <v>0</v>
      </c>
      <c r="M53" s="1" t="str">
        <f>J53</f>
        <v/>
      </c>
    </row>
    <row r="54" spans="1:13" ht="19.5" customHeight="1" x14ac:dyDescent="0.15">
      <c r="A54" s="129"/>
      <c r="B54" s="134" t="s">
        <v>37</v>
      </c>
      <c r="C54" s="212" t="s">
        <v>96</v>
      </c>
      <c r="D54" s="213"/>
      <c r="E54" s="213"/>
      <c r="F54" s="213"/>
      <c r="G54" s="213"/>
      <c r="H54" s="213"/>
      <c r="I54" s="213"/>
      <c r="J54" s="214"/>
      <c r="K54" s="17"/>
      <c r="L54" s="48"/>
    </row>
    <row r="55" spans="1:13" ht="18.75" customHeight="1" x14ac:dyDescent="0.15">
      <c r="A55" s="129"/>
      <c r="B55" s="135"/>
      <c r="C55" s="143" t="s">
        <v>133</v>
      </c>
      <c r="D55" s="25" t="s">
        <v>38</v>
      </c>
      <c r="E55" s="2" t="s">
        <v>4</v>
      </c>
      <c r="F55" s="27" t="s">
        <v>39</v>
      </c>
      <c r="G55" s="29">
        <v>15.4</v>
      </c>
      <c r="H55" s="54"/>
      <c r="I55" s="55"/>
      <c r="J55" s="66" t="str">
        <f>IF($I55=$P$13,$H55*$G55,"")</f>
        <v/>
      </c>
      <c r="K55" s="17"/>
      <c r="L55" s="48">
        <f t="shared" ref="L55:L56" si="4">I55</f>
        <v>0</v>
      </c>
      <c r="M55" s="1" t="str">
        <f>J55</f>
        <v/>
      </c>
    </row>
    <row r="56" spans="1:13" ht="18.75" customHeight="1" x14ac:dyDescent="0.15">
      <c r="A56" s="129"/>
      <c r="B56" s="135"/>
      <c r="C56" s="143"/>
      <c r="D56" s="25" t="s">
        <v>40</v>
      </c>
      <c r="E56" s="2" t="s">
        <v>4</v>
      </c>
      <c r="F56" s="27" t="s">
        <v>41</v>
      </c>
      <c r="G56" s="29">
        <v>2.7</v>
      </c>
      <c r="H56" s="54"/>
      <c r="I56" s="55"/>
      <c r="J56" s="66" t="str">
        <f>IF($I56=$P$13,$H56*$G56,"")</f>
        <v/>
      </c>
      <c r="K56" s="17"/>
      <c r="L56" s="48">
        <f t="shared" si="4"/>
        <v>0</v>
      </c>
      <c r="M56" s="1" t="str">
        <f>J56</f>
        <v/>
      </c>
    </row>
    <row r="57" spans="1:13" ht="19.5" customHeight="1" x14ac:dyDescent="0.15">
      <c r="A57" s="129"/>
      <c r="B57" s="135"/>
      <c r="C57" s="209" t="s">
        <v>97</v>
      </c>
      <c r="D57" s="210"/>
      <c r="E57" s="210"/>
      <c r="F57" s="210"/>
      <c r="G57" s="210"/>
      <c r="H57" s="210"/>
      <c r="I57" s="210"/>
      <c r="J57" s="211"/>
      <c r="K57" s="17"/>
      <c r="L57" s="48"/>
    </row>
    <row r="58" spans="1:13" ht="26.25" customHeight="1" x14ac:dyDescent="0.15">
      <c r="A58" s="129"/>
      <c r="B58" s="135"/>
      <c r="C58" s="144" t="s">
        <v>159</v>
      </c>
      <c r="D58" s="25" t="s">
        <v>38</v>
      </c>
      <c r="E58" s="2" t="s">
        <v>4</v>
      </c>
      <c r="F58" s="27" t="s">
        <v>42</v>
      </c>
      <c r="G58" s="29">
        <v>6.1</v>
      </c>
      <c r="H58" s="54"/>
      <c r="I58" s="55"/>
      <c r="J58" s="66" t="str">
        <f>IF($I58=$P$13,$H58*$G58,"")</f>
        <v/>
      </c>
      <c r="K58" s="17"/>
      <c r="L58" s="48">
        <f t="shared" ref="L58:L59" si="5">I58</f>
        <v>0</v>
      </c>
      <c r="M58" s="1" t="str">
        <f>J58</f>
        <v/>
      </c>
    </row>
    <row r="59" spans="1:13" ht="26.25" customHeight="1" thickBot="1" x14ac:dyDescent="0.2">
      <c r="A59" s="130"/>
      <c r="B59" s="136"/>
      <c r="C59" s="145"/>
      <c r="D59" s="26" t="s">
        <v>40</v>
      </c>
      <c r="E59" s="8" t="s">
        <v>4</v>
      </c>
      <c r="F59" s="28" t="s">
        <v>43</v>
      </c>
      <c r="G59" s="30">
        <v>0.7</v>
      </c>
      <c r="H59" s="58"/>
      <c r="I59" s="59"/>
      <c r="J59" s="64" t="str">
        <f>IF($I59=$P$13,$H59*$G59,"")</f>
        <v/>
      </c>
      <c r="K59" s="17"/>
      <c r="L59" s="48">
        <f t="shared" si="5"/>
        <v>0</v>
      </c>
      <c r="M59" s="1" t="str">
        <f>J59</f>
        <v/>
      </c>
    </row>
    <row r="60" spans="1:13" ht="19.5" customHeight="1" x14ac:dyDescent="0.15">
      <c r="A60" s="154" t="s">
        <v>118</v>
      </c>
      <c r="B60" s="149" t="s">
        <v>44</v>
      </c>
      <c r="C60" s="203" t="s">
        <v>45</v>
      </c>
      <c r="D60" s="204"/>
      <c r="E60" s="204"/>
      <c r="F60" s="204"/>
      <c r="G60" s="204"/>
      <c r="H60" s="204"/>
      <c r="I60" s="204"/>
      <c r="J60" s="205"/>
      <c r="K60" s="17"/>
      <c r="L60" s="48"/>
    </row>
    <row r="61" spans="1:13" ht="24.75" customHeight="1" x14ac:dyDescent="0.15">
      <c r="A61" s="155"/>
      <c r="B61" s="150"/>
      <c r="C61" s="97" t="s">
        <v>46</v>
      </c>
      <c r="D61" s="97"/>
      <c r="E61" s="2" t="s">
        <v>4</v>
      </c>
      <c r="F61" s="19" t="s">
        <v>47</v>
      </c>
      <c r="G61" s="21">
        <v>21.4</v>
      </c>
      <c r="H61" s="54"/>
      <c r="I61" s="55"/>
      <c r="J61" s="66" t="str">
        <f>IF($I61=$P$13,$H61*$G61,"")</f>
        <v/>
      </c>
      <c r="K61" s="17"/>
      <c r="L61" s="48">
        <f>I61</f>
        <v>0</v>
      </c>
      <c r="M61" s="1" t="str">
        <f>J61</f>
        <v/>
      </c>
    </row>
    <row r="62" spans="1:13" ht="19.5" customHeight="1" x14ac:dyDescent="0.15">
      <c r="A62" s="155"/>
      <c r="B62" s="150"/>
      <c r="C62" s="200" t="s">
        <v>48</v>
      </c>
      <c r="D62" s="201"/>
      <c r="E62" s="201"/>
      <c r="F62" s="201"/>
      <c r="G62" s="201"/>
      <c r="H62" s="201"/>
      <c r="I62" s="201"/>
      <c r="J62" s="202"/>
      <c r="K62" s="17"/>
      <c r="L62" s="48"/>
    </row>
    <row r="63" spans="1:13" ht="49.5" customHeight="1" x14ac:dyDescent="0.15">
      <c r="A63" s="155"/>
      <c r="B63" s="150"/>
      <c r="C63" s="97" t="s">
        <v>160</v>
      </c>
      <c r="D63" s="97"/>
      <c r="E63" s="2" t="s">
        <v>4</v>
      </c>
      <c r="F63" s="19" t="s">
        <v>49</v>
      </c>
      <c r="G63" s="21">
        <v>5.0999999999999996</v>
      </c>
      <c r="H63" s="54"/>
      <c r="I63" s="55"/>
      <c r="J63" s="66" t="str">
        <f>IF($I63=$P$13,$H63*$G63,"")</f>
        <v/>
      </c>
      <c r="K63" s="17"/>
      <c r="L63" s="48">
        <f>I63</f>
        <v>0</v>
      </c>
      <c r="M63" s="1" t="str">
        <f>J63</f>
        <v/>
      </c>
    </row>
    <row r="64" spans="1:13" ht="19.5" customHeight="1" x14ac:dyDescent="0.15">
      <c r="A64" s="155"/>
      <c r="B64" s="150"/>
      <c r="C64" s="200" t="s">
        <v>98</v>
      </c>
      <c r="D64" s="201"/>
      <c r="E64" s="201"/>
      <c r="F64" s="201"/>
      <c r="G64" s="201"/>
      <c r="H64" s="201"/>
      <c r="I64" s="201"/>
      <c r="J64" s="202"/>
      <c r="K64" s="17"/>
      <c r="L64" s="48"/>
    </row>
    <row r="65" spans="1:13" ht="24.75" customHeight="1" x14ac:dyDescent="0.15">
      <c r="A65" s="155"/>
      <c r="B65" s="150"/>
      <c r="C65" s="97" t="s">
        <v>134</v>
      </c>
      <c r="D65" s="97"/>
      <c r="E65" s="2" t="s">
        <v>4</v>
      </c>
      <c r="F65" s="19" t="s">
        <v>50</v>
      </c>
      <c r="G65" s="21">
        <v>3</v>
      </c>
      <c r="H65" s="54"/>
      <c r="I65" s="55"/>
      <c r="J65" s="66" t="str">
        <f>IF($I65=$P$13,$H65*$G65,"")</f>
        <v/>
      </c>
      <c r="K65" s="17"/>
      <c r="L65" s="48">
        <f>I65</f>
        <v>0</v>
      </c>
      <c r="M65" s="1" t="str">
        <f>J65</f>
        <v/>
      </c>
    </row>
    <row r="66" spans="1:13" ht="19.5" customHeight="1" x14ac:dyDescent="0.15">
      <c r="A66" s="155"/>
      <c r="B66" s="150"/>
      <c r="C66" s="200" t="s">
        <v>99</v>
      </c>
      <c r="D66" s="201"/>
      <c r="E66" s="201"/>
      <c r="F66" s="201"/>
      <c r="G66" s="201"/>
      <c r="H66" s="201"/>
      <c r="I66" s="201"/>
      <c r="J66" s="202"/>
      <c r="K66" s="17"/>
      <c r="L66" s="48"/>
    </row>
    <row r="67" spans="1:13" ht="24.75" customHeight="1" x14ac:dyDescent="0.15">
      <c r="A67" s="155"/>
      <c r="B67" s="150"/>
      <c r="C67" s="97" t="s">
        <v>161</v>
      </c>
      <c r="D67" s="97"/>
      <c r="E67" s="2" t="s">
        <v>4</v>
      </c>
      <c r="F67" s="19" t="s">
        <v>51</v>
      </c>
      <c r="G67" s="21">
        <v>30.1</v>
      </c>
      <c r="H67" s="54"/>
      <c r="I67" s="55"/>
      <c r="J67" s="66" t="str">
        <f>IF($I67=$P$13,$H67*$G67,"")</f>
        <v/>
      </c>
      <c r="K67" s="17"/>
      <c r="L67" s="48">
        <f>I67</f>
        <v>0</v>
      </c>
      <c r="M67" s="1" t="str">
        <f>J67</f>
        <v/>
      </c>
    </row>
    <row r="68" spans="1:13" ht="19.5" customHeight="1" x14ac:dyDescent="0.15">
      <c r="A68" s="155"/>
      <c r="B68" s="150"/>
      <c r="C68" s="200" t="s">
        <v>100</v>
      </c>
      <c r="D68" s="201"/>
      <c r="E68" s="201"/>
      <c r="F68" s="201"/>
      <c r="G68" s="201"/>
      <c r="H68" s="201"/>
      <c r="I68" s="201"/>
      <c r="J68" s="202"/>
      <c r="K68" s="17"/>
      <c r="L68" s="48"/>
    </row>
    <row r="69" spans="1:13" ht="25.5" customHeight="1" thickBot="1" x14ac:dyDescent="0.2">
      <c r="A69" s="155"/>
      <c r="B69" s="151"/>
      <c r="C69" s="108" t="s">
        <v>52</v>
      </c>
      <c r="D69" s="108"/>
      <c r="E69" s="8" t="s">
        <v>4</v>
      </c>
      <c r="F69" s="20" t="s">
        <v>53</v>
      </c>
      <c r="G69" s="22">
        <v>22</v>
      </c>
      <c r="H69" s="58"/>
      <c r="I69" s="59"/>
      <c r="J69" s="64" t="str">
        <f>IF($I69=$P$13,$H69*$G69,"")</f>
        <v/>
      </c>
      <c r="K69" s="17"/>
      <c r="L69" s="48">
        <f>I69</f>
        <v>0</v>
      </c>
      <c r="M69" s="1" t="str">
        <f>J69</f>
        <v/>
      </c>
    </row>
    <row r="70" spans="1:13" ht="21" customHeight="1" x14ac:dyDescent="0.15">
      <c r="A70" s="155"/>
      <c r="B70" s="146" t="s">
        <v>54</v>
      </c>
      <c r="C70" s="172" t="s">
        <v>101</v>
      </c>
      <c r="D70" s="173"/>
      <c r="E70" s="173"/>
      <c r="F70" s="173"/>
      <c r="G70" s="173"/>
      <c r="H70" s="173"/>
      <c r="I70" s="173"/>
      <c r="J70" s="174"/>
      <c r="K70" s="17"/>
      <c r="L70" s="48"/>
    </row>
    <row r="71" spans="1:13" ht="39.75" customHeight="1" thickBot="1" x14ac:dyDescent="0.2">
      <c r="A71" s="155"/>
      <c r="B71" s="147"/>
      <c r="C71" s="148" t="s">
        <v>162</v>
      </c>
      <c r="D71" s="148"/>
      <c r="E71" s="4" t="s">
        <v>11</v>
      </c>
      <c r="F71" s="23" t="s">
        <v>55</v>
      </c>
      <c r="G71" s="24">
        <v>19.7</v>
      </c>
      <c r="H71" s="56"/>
      <c r="I71" s="57"/>
      <c r="J71" s="67" t="str">
        <f>IF($I71=$P$13,$H71*$G71,"")</f>
        <v/>
      </c>
      <c r="K71" s="17"/>
      <c r="L71" s="48">
        <f>I71</f>
        <v>0</v>
      </c>
      <c r="M71" s="1" t="str">
        <f>J71</f>
        <v/>
      </c>
    </row>
    <row r="72" spans="1:13" ht="39.75" customHeight="1" x14ac:dyDescent="0.15">
      <c r="A72" s="155"/>
      <c r="B72" s="149" t="s">
        <v>56</v>
      </c>
      <c r="C72" s="203" t="s">
        <v>188</v>
      </c>
      <c r="D72" s="204"/>
      <c r="E72" s="204"/>
      <c r="F72" s="204"/>
      <c r="G72" s="204"/>
      <c r="H72" s="204"/>
      <c r="I72" s="204"/>
      <c r="J72" s="205"/>
      <c r="K72" s="17"/>
      <c r="L72" s="48"/>
    </row>
    <row r="73" spans="1:13" ht="18" customHeight="1" x14ac:dyDescent="0.15">
      <c r="A73" s="155"/>
      <c r="B73" s="150"/>
      <c r="C73" s="152" t="s">
        <v>163</v>
      </c>
      <c r="D73" s="153"/>
      <c r="E73" s="2"/>
      <c r="F73" s="19"/>
      <c r="G73" s="21">
        <v>12.2</v>
      </c>
      <c r="H73" s="54"/>
      <c r="I73" s="55"/>
      <c r="J73" s="66" t="str">
        <f>IF($I73=$P$13,$H73*$G73,"")</f>
        <v/>
      </c>
      <c r="K73" s="17"/>
      <c r="L73" s="48">
        <f t="shared" ref="L73:L75" si="6">I73</f>
        <v>0</v>
      </c>
      <c r="M73" s="1" t="str">
        <f>J73</f>
        <v/>
      </c>
    </row>
    <row r="74" spans="1:13" ht="18" customHeight="1" x14ac:dyDescent="0.15">
      <c r="A74" s="155"/>
      <c r="B74" s="150"/>
      <c r="C74" s="152" t="s">
        <v>57</v>
      </c>
      <c r="D74" s="153"/>
      <c r="E74" s="2"/>
      <c r="F74" s="19"/>
      <c r="G74" s="21">
        <v>13</v>
      </c>
      <c r="H74" s="54"/>
      <c r="I74" s="55"/>
      <c r="J74" s="66" t="str">
        <f>IF($I74=$P$13,$H74*$G74,"")</f>
        <v/>
      </c>
      <c r="K74" s="17"/>
      <c r="L74" s="48">
        <f t="shared" si="6"/>
        <v>0</v>
      </c>
      <c r="M74" s="1" t="str">
        <f>J74</f>
        <v/>
      </c>
    </row>
    <row r="75" spans="1:13" ht="18" customHeight="1" thickBot="1" x14ac:dyDescent="0.2">
      <c r="A75" s="155"/>
      <c r="B75" s="151"/>
      <c r="C75" s="170" t="s">
        <v>58</v>
      </c>
      <c r="D75" s="171"/>
      <c r="E75" s="8"/>
      <c r="F75" s="20"/>
      <c r="G75" s="22">
        <v>10.5</v>
      </c>
      <c r="H75" s="58"/>
      <c r="I75" s="59"/>
      <c r="J75" s="64" t="str">
        <f>IF($I75=$P$13,$H75*$G75,"")</f>
        <v/>
      </c>
      <c r="K75" s="17"/>
      <c r="L75" s="48">
        <f t="shared" si="6"/>
        <v>0</v>
      </c>
      <c r="M75" s="1" t="str">
        <f>J75</f>
        <v/>
      </c>
    </row>
    <row r="76" spans="1:13" ht="18.75" customHeight="1" x14ac:dyDescent="0.15">
      <c r="A76" s="155"/>
      <c r="B76" s="146" t="s">
        <v>59</v>
      </c>
      <c r="C76" s="172" t="s">
        <v>60</v>
      </c>
      <c r="D76" s="173"/>
      <c r="E76" s="173"/>
      <c r="F76" s="173"/>
      <c r="G76" s="173"/>
      <c r="H76" s="173"/>
      <c r="I76" s="173"/>
      <c r="J76" s="174"/>
      <c r="K76" s="17"/>
      <c r="L76" s="48"/>
    </row>
    <row r="77" spans="1:13" ht="39" customHeight="1" thickBot="1" x14ac:dyDescent="0.2">
      <c r="A77" s="155"/>
      <c r="B77" s="151"/>
      <c r="C77" s="108" t="s">
        <v>141</v>
      </c>
      <c r="D77" s="108"/>
      <c r="E77" s="8" t="s">
        <v>4</v>
      </c>
      <c r="F77" s="20" t="s">
        <v>61</v>
      </c>
      <c r="G77" s="22">
        <v>52.4</v>
      </c>
      <c r="H77" s="54"/>
      <c r="I77" s="55"/>
      <c r="J77" s="66" t="str">
        <f>IF($I77=$P$13,$H77*$G77,"")</f>
        <v/>
      </c>
      <c r="K77" s="17"/>
      <c r="L77" s="48">
        <f>I77</f>
        <v>0</v>
      </c>
      <c r="M77" s="1" t="str">
        <f>J77</f>
        <v/>
      </c>
    </row>
    <row r="78" spans="1:13" ht="21" customHeight="1" x14ac:dyDescent="0.15">
      <c r="A78" s="155"/>
      <c r="B78" s="146" t="s">
        <v>62</v>
      </c>
      <c r="C78" s="172" t="s">
        <v>102</v>
      </c>
      <c r="D78" s="173"/>
      <c r="E78" s="173"/>
      <c r="F78" s="173"/>
      <c r="G78" s="173"/>
      <c r="H78" s="173"/>
      <c r="I78" s="173"/>
      <c r="J78" s="174"/>
      <c r="K78" s="17"/>
      <c r="L78" s="48"/>
    </row>
    <row r="79" spans="1:13" ht="25.5" customHeight="1" thickBot="1" x14ac:dyDescent="0.2">
      <c r="A79" s="156"/>
      <c r="B79" s="151"/>
      <c r="C79" s="108" t="s">
        <v>164</v>
      </c>
      <c r="D79" s="108"/>
      <c r="E79" s="8" t="s">
        <v>11</v>
      </c>
      <c r="F79" s="20" t="s">
        <v>63</v>
      </c>
      <c r="G79" s="22">
        <v>5.3</v>
      </c>
      <c r="H79" s="58"/>
      <c r="I79" s="59"/>
      <c r="J79" s="64" t="str">
        <f>IF($I79=$P$13,$H79*$G79,"")</f>
        <v/>
      </c>
      <c r="K79" s="17"/>
      <c r="L79" s="48">
        <f>I79</f>
        <v>0</v>
      </c>
      <c r="M79" s="1" t="str">
        <f>J79</f>
        <v/>
      </c>
    </row>
    <row r="80" spans="1:13" ht="29.25" customHeight="1" x14ac:dyDescent="0.15">
      <c r="A80" s="157" t="s">
        <v>114</v>
      </c>
      <c r="B80" s="160" t="s">
        <v>64</v>
      </c>
      <c r="C80" s="224" t="s">
        <v>119</v>
      </c>
      <c r="D80" s="225"/>
      <c r="E80" s="225"/>
      <c r="F80" s="225"/>
      <c r="G80" s="225"/>
      <c r="H80" s="225"/>
      <c r="I80" s="225"/>
      <c r="J80" s="226"/>
      <c r="K80" s="17"/>
      <c r="L80" s="48"/>
    </row>
    <row r="81" spans="1:15" ht="15" customHeight="1" x14ac:dyDescent="0.15">
      <c r="A81" s="158"/>
      <c r="B81" s="161"/>
      <c r="C81" s="163" t="s">
        <v>165</v>
      </c>
      <c r="D81" s="164"/>
      <c r="E81" s="2" t="s">
        <v>4</v>
      </c>
      <c r="F81" s="19" t="s">
        <v>65</v>
      </c>
      <c r="G81" s="119">
        <v>2.9</v>
      </c>
      <c r="H81" s="121"/>
      <c r="I81" s="122"/>
      <c r="J81" s="177" t="str">
        <f>IF($I81=$P$13,$H81*$G81,"")</f>
        <v/>
      </c>
      <c r="K81" s="124"/>
      <c r="L81" s="124">
        <f t="shared" ref="L81" si="7">I81</f>
        <v>0</v>
      </c>
      <c r="M81" s="125" t="str">
        <f>J81</f>
        <v/>
      </c>
      <c r="O81" s="115"/>
    </row>
    <row r="82" spans="1:15" ht="15" customHeight="1" thickBot="1" x14ac:dyDescent="0.2">
      <c r="A82" s="158"/>
      <c r="B82" s="162"/>
      <c r="C82" s="165"/>
      <c r="D82" s="166"/>
      <c r="E82" s="4" t="s">
        <v>66</v>
      </c>
      <c r="F82" s="23" t="s">
        <v>67</v>
      </c>
      <c r="G82" s="167"/>
      <c r="H82" s="168"/>
      <c r="I82" s="169"/>
      <c r="J82" s="178" t="str">
        <f>IF($I82=$P$13,$H82*$G82,"")</f>
        <v/>
      </c>
      <c r="K82" s="124"/>
      <c r="L82" s="124"/>
      <c r="M82" s="125"/>
      <c r="O82" s="115"/>
    </row>
    <row r="83" spans="1:15" ht="21" customHeight="1" x14ac:dyDescent="0.15">
      <c r="A83" s="158"/>
      <c r="B83" s="160" t="s">
        <v>68</v>
      </c>
      <c r="C83" s="224" t="s">
        <v>103</v>
      </c>
      <c r="D83" s="225"/>
      <c r="E83" s="225"/>
      <c r="F83" s="225"/>
      <c r="G83" s="225"/>
      <c r="H83" s="225"/>
      <c r="I83" s="225"/>
      <c r="J83" s="226"/>
      <c r="K83" s="17"/>
      <c r="L83" s="48"/>
    </row>
    <row r="84" spans="1:15" ht="27" customHeight="1" x14ac:dyDescent="0.15">
      <c r="A84" s="158"/>
      <c r="B84" s="161"/>
      <c r="C84" s="97" t="s">
        <v>142</v>
      </c>
      <c r="D84" s="97"/>
      <c r="E84" s="2" t="s">
        <v>4</v>
      </c>
      <c r="F84" s="19" t="s">
        <v>69</v>
      </c>
      <c r="G84" s="21">
        <v>20.5</v>
      </c>
      <c r="H84" s="54"/>
      <c r="I84" s="55"/>
      <c r="J84" s="66" t="str">
        <f>IF($I84=$P$13,$H84*$G84,"")</f>
        <v/>
      </c>
      <c r="K84" s="17"/>
      <c r="L84" s="48">
        <f>I84</f>
        <v>0</v>
      </c>
      <c r="M84" s="1" t="str">
        <f>J84</f>
        <v/>
      </c>
    </row>
    <row r="85" spans="1:15" ht="21" customHeight="1" x14ac:dyDescent="0.15">
      <c r="A85" s="158"/>
      <c r="B85" s="161"/>
      <c r="C85" s="227" t="s">
        <v>104</v>
      </c>
      <c r="D85" s="228"/>
      <c r="E85" s="228"/>
      <c r="F85" s="228"/>
      <c r="G85" s="228"/>
      <c r="H85" s="228"/>
      <c r="I85" s="228"/>
      <c r="J85" s="229"/>
      <c r="K85" s="17"/>
      <c r="L85" s="48"/>
    </row>
    <row r="86" spans="1:15" ht="27" customHeight="1" thickBot="1" x14ac:dyDescent="0.2">
      <c r="A86" s="158"/>
      <c r="B86" s="176"/>
      <c r="C86" s="108" t="s">
        <v>166</v>
      </c>
      <c r="D86" s="108"/>
      <c r="E86" s="8" t="s">
        <v>4</v>
      </c>
      <c r="F86" s="20" t="s">
        <v>70</v>
      </c>
      <c r="G86" s="22">
        <v>192.6</v>
      </c>
      <c r="H86" s="58"/>
      <c r="I86" s="59"/>
      <c r="J86" s="64" t="str">
        <f>IF($I86=$P$13,$H86*$G86,"")</f>
        <v/>
      </c>
      <c r="K86" s="17"/>
      <c r="L86" s="48">
        <f>I86</f>
        <v>0</v>
      </c>
      <c r="M86" s="1" t="str">
        <f>J86</f>
        <v/>
      </c>
    </row>
    <row r="87" spans="1:15" ht="19.5" customHeight="1" x14ac:dyDescent="0.15">
      <c r="A87" s="158"/>
      <c r="B87" s="175" t="s">
        <v>71</v>
      </c>
      <c r="C87" s="230" t="s">
        <v>108</v>
      </c>
      <c r="D87" s="231"/>
      <c r="E87" s="231"/>
      <c r="F87" s="231"/>
      <c r="G87" s="231"/>
      <c r="H87" s="231"/>
      <c r="I87" s="231"/>
      <c r="J87" s="232"/>
      <c r="K87" s="17"/>
      <c r="L87" s="48"/>
    </row>
    <row r="88" spans="1:15" ht="25.5" customHeight="1" x14ac:dyDescent="0.15">
      <c r="A88" s="158"/>
      <c r="B88" s="161"/>
      <c r="C88" s="97" t="s">
        <v>135</v>
      </c>
      <c r="D88" s="97"/>
      <c r="E88" s="2" t="s">
        <v>4</v>
      </c>
      <c r="F88" s="19" t="s">
        <v>72</v>
      </c>
      <c r="G88" s="21">
        <v>2.7</v>
      </c>
      <c r="H88" s="54"/>
      <c r="I88" s="55"/>
      <c r="J88" s="66" t="str">
        <f>IF($I88=$P$13,$H88*$G88,"")</f>
        <v/>
      </c>
      <c r="K88" s="17"/>
      <c r="L88" s="48">
        <f>I88</f>
        <v>0</v>
      </c>
      <c r="M88" s="1" t="str">
        <f>J88</f>
        <v/>
      </c>
    </row>
    <row r="89" spans="1:15" ht="19.5" customHeight="1" x14ac:dyDescent="0.15">
      <c r="A89" s="158"/>
      <c r="B89" s="161"/>
      <c r="C89" s="227" t="s">
        <v>107</v>
      </c>
      <c r="D89" s="228"/>
      <c r="E89" s="228"/>
      <c r="F89" s="228"/>
      <c r="G89" s="228"/>
      <c r="H89" s="228"/>
      <c r="I89" s="228"/>
      <c r="J89" s="229"/>
      <c r="K89" s="17"/>
      <c r="L89" s="48"/>
    </row>
    <row r="90" spans="1:15" ht="25.5" customHeight="1" thickBot="1" x14ac:dyDescent="0.2">
      <c r="A90" s="159"/>
      <c r="B90" s="176"/>
      <c r="C90" s="108" t="s">
        <v>105</v>
      </c>
      <c r="D90" s="108"/>
      <c r="E90" s="8" t="s">
        <v>4</v>
      </c>
      <c r="F90" s="20" t="s">
        <v>73</v>
      </c>
      <c r="G90" s="22">
        <v>0.8</v>
      </c>
      <c r="H90" s="58"/>
      <c r="I90" s="59"/>
      <c r="J90" s="64" t="str">
        <f>IF($I90=$P$13,$H90*$G90,"")</f>
        <v/>
      </c>
      <c r="K90" s="17"/>
      <c r="L90" s="48">
        <f>I90</f>
        <v>0</v>
      </c>
      <c r="M90" s="1" t="str">
        <f>J90</f>
        <v/>
      </c>
    </row>
    <row r="91" spans="1:15" ht="19.5" customHeight="1" x14ac:dyDescent="0.15">
      <c r="A91" s="191" t="s">
        <v>74</v>
      </c>
      <c r="B91" s="188" t="s">
        <v>75</v>
      </c>
      <c r="C91" s="233" t="s">
        <v>106</v>
      </c>
      <c r="D91" s="234"/>
      <c r="E91" s="234"/>
      <c r="F91" s="234"/>
      <c r="G91" s="234"/>
      <c r="H91" s="234"/>
      <c r="I91" s="234"/>
      <c r="J91" s="235"/>
      <c r="K91" s="17"/>
      <c r="L91" s="48"/>
    </row>
    <row r="92" spans="1:15" ht="25.5" customHeight="1" x14ac:dyDescent="0.15">
      <c r="A92" s="192"/>
      <c r="B92" s="189"/>
      <c r="C92" s="97" t="s">
        <v>167</v>
      </c>
      <c r="D92" s="97"/>
      <c r="E92" s="2" t="s">
        <v>11</v>
      </c>
      <c r="F92" s="19" t="s">
        <v>76</v>
      </c>
      <c r="G92" s="21">
        <v>85.7</v>
      </c>
      <c r="H92" s="54"/>
      <c r="I92" s="55"/>
      <c r="J92" s="66" t="str">
        <f>IF($I92=$P$13,$H92*$G92,"")</f>
        <v/>
      </c>
      <c r="K92" s="17"/>
      <c r="L92" s="48">
        <f>I92</f>
        <v>0</v>
      </c>
      <c r="M92" s="1" t="str">
        <f>J92</f>
        <v/>
      </c>
    </row>
    <row r="93" spans="1:15" ht="19.5" customHeight="1" x14ac:dyDescent="0.15">
      <c r="A93" s="192"/>
      <c r="B93" s="189"/>
      <c r="C93" s="218" t="s">
        <v>109</v>
      </c>
      <c r="D93" s="219"/>
      <c r="E93" s="219"/>
      <c r="F93" s="219"/>
      <c r="G93" s="219"/>
      <c r="H93" s="219"/>
      <c r="I93" s="219"/>
      <c r="J93" s="220"/>
      <c r="K93" s="17"/>
      <c r="L93" s="48"/>
    </row>
    <row r="94" spans="1:15" x14ac:dyDescent="0.15">
      <c r="A94" s="192"/>
      <c r="B94" s="189"/>
      <c r="C94" s="97" t="s">
        <v>136</v>
      </c>
      <c r="D94" s="97"/>
      <c r="E94" s="2" t="s">
        <v>11</v>
      </c>
      <c r="F94" s="19" t="s">
        <v>77</v>
      </c>
      <c r="G94" s="119">
        <v>28.7</v>
      </c>
      <c r="H94" s="121"/>
      <c r="I94" s="122"/>
      <c r="J94" s="177" t="str">
        <f>IF($I94=$P$13,$H94*$G94,"")</f>
        <v/>
      </c>
      <c r="K94" s="124"/>
      <c r="L94" s="124">
        <f t="shared" ref="L94" si="8">I94</f>
        <v>0</v>
      </c>
      <c r="M94" s="125" t="str">
        <f>J94</f>
        <v/>
      </c>
      <c r="O94" s="115"/>
    </row>
    <row r="95" spans="1:15" ht="14.25" thickBot="1" x14ac:dyDescent="0.2">
      <c r="A95" s="192"/>
      <c r="B95" s="190"/>
      <c r="C95" s="108"/>
      <c r="D95" s="108"/>
      <c r="E95" s="8" t="s">
        <v>66</v>
      </c>
      <c r="F95" s="20" t="s">
        <v>78</v>
      </c>
      <c r="G95" s="120"/>
      <c r="H95" s="121"/>
      <c r="I95" s="122"/>
      <c r="J95" s="177" t="str">
        <f>IF($I95=$P$13,$H95*$G95,"")</f>
        <v/>
      </c>
      <c r="K95" s="124"/>
      <c r="L95" s="124"/>
      <c r="M95" s="125"/>
      <c r="O95" s="115"/>
    </row>
    <row r="96" spans="1:15" ht="19.5" customHeight="1" x14ac:dyDescent="0.15">
      <c r="A96" s="192"/>
      <c r="B96" s="188" t="s">
        <v>79</v>
      </c>
      <c r="C96" s="221" t="s">
        <v>110</v>
      </c>
      <c r="D96" s="222"/>
      <c r="E96" s="222"/>
      <c r="F96" s="222"/>
      <c r="G96" s="222"/>
      <c r="H96" s="222"/>
      <c r="I96" s="222"/>
      <c r="J96" s="223"/>
      <c r="K96" s="17"/>
      <c r="L96" s="48"/>
    </row>
    <row r="97" spans="1:13" ht="25.5" customHeight="1" x14ac:dyDescent="0.15">
      <c r="A97" s="192"/>
      <c r="B97" s="189"/>
      <c r="C97" s="97" t="s">
        <v>168</v>
      </c>
      <c r="D97" s="97"/>
      <c r="E97" s="2" t="s">
        <v>4</v>
      </c>
      <c r="F97" s="19" t="s">
        <v>80</v>
      </c>
      <c r="G97" s="21">
        <v>17</v>
      </c>
      <c r="H97" s="54"/>
      <c r="I97" s="55"/>
      <c r="J97" s="66" t="str">
        <f>IF($I97=$P$13,$H97*$G97,"")</f>
        <v/>
      </c>
      <c r="K97" s="17"/>
      <c r="L97" s="48">
        <f>I97</f>
        <v>0</v>
      </c>
      <c r="M97" s="1" t="str">
        <f>J97</f>
        <v/>
      </c>
    </row>
    <row r="98" spans="1:13" ht="19.5" customHeight="1" x14ac:dyDescent="0.15">
      <c r="A98" s="192"/>
      <c r="B98" s="189"/>
      <c r="C98" s="218" t="s">
        <v>111</v>
      </c>
      <c r="D98" s="219"/>
      <c r="E98" s="219"/>
      <c r="F98" s="219"/>
      <c r="G98" s="219"/>
      <c r="H98" s="219"/>
      <c r="I98" s="219"/>
      <c r="J98" s="220"/>
      <c r="K98" s="17"/>
      <c r="L98" s="48"/>
    </row>
    <row r="99" spans="1:13" ht="25.5" customHeight="1" x14ac:dyDescent="0.15">
      <c r="A99" s="192"/>
      <c r="B99" s="189"/>
      <c r="C99" s="97" t="s">
        <v>169</v>
      </c>
      <c r="D99" s="97"/>
      <c r="E99" s="2" t="s">
        <v>4</v>
      </c>
      <c r="F99" s="19" t="s">
        <v>81</v>
      </c>
      <c r="G99" s="21">
        <v>12.9</v>
      </c>
      <c r="H99" s="54"/>
      <c r="I99" s="55"/>
      <c r="J99" s="66" t="str">
        <f>IF($I99=$P$13,$H99*$G99,"")</f>
        <v/>
      </c>
      <c r="K99" s="17"/>
      <c r="L99" s="48">
        <f>I99</f>
        <v>0</v>
      </c>
      <c r="M99" s="1" t="str">
        <f>J99</f>
        <v/>
      </c>
    </row>
    <row r="100" spans="1:13" ht="19.5" customHeight="1" x14ac:dyDescent="0.15">
      <c r="A100" s="192"/>
      <c r="B100" s="189"/>
      <c r="C100" s="218" t="s">
        <v>112</v>
      </c>
      <c r="D100" s="219"/>
      <c r="E100" s="219"/>
      <c r="F100" s="219"/>
      <c r="G100" s="219"/>
      <c r="H100" s="219"/>
      <c r="I100" s="219"/>
      <c r="J100" s="220"/>
      <c r="K100" s="17"/>
      <c r="L100" s="48"/>
    </row>
    <row r="101" spans="1:13" ht="37.5" customHeight="1" thickBot="1" x14ac:dyDescent="0.2">
      <c r="A101" s="193"/>
      <c r="B101" s="190"/>
      <c r="C101" s="108" t="s">
        <v>170</v>
      </c>
      <c r="D101" s="108"/>
      <c r="E101" s="8" t="s">
        <v>4</v>
      </c>
      <c r="F101" s="20" t="s">
        <v>82</v>
      </c>
      <c r="G101" s="22">
        <v>6.7</v>
      </c>
      <c r="H101" s="58"/>
      <c r="I101" s="59"/>
      <c r="J101" s="64" t="str">
        <f>IF($I101=$P$13,$H101*$G101,"")</f>
        <v/>
      </c>
      <c r="K101" s="17"/>
      <c r="L101" s="48">
        <f t="shared" ref="L101:L105" si="9">I101</f>
        <v>0</v>
      </c>
      <c r="M101" s="1" t="str">
        <f>J101</f>
        <v/>
      </c>
    </row>
    <row r="102" spans="1:13" ht="27" customHeight="1" x14ac:dyDescent="0.15">
      <c r="A102" s="179" t="s">
        <v>83</v>
      </c>
      <c r="B102" s="182" t="s">
        <v>176</v>
      </c>
      <c r="C102" s="185" t="s">
        <v>171</v>
      </c>
      <c r="D102" s="185"/>
      <c r="E102" s="5" t="s">
        <v>84</v>
      </c>
      <c r="F102" s="6" t="s">
        <v>85</v>
      </c>
      <c r="G102" s="7">
        <v>194</v>
      </c>
      <c r="H102" s="60"/>
      <c r="I102" s="61"/>
      <c r="J102" s="65" t="str">
        <f>IF($I102=$P$13,$H102*$G102,"")</f>
        <v/>
      </c>
      <c r="K102" s="17"/>
      <c r="L102" s="48">
        <f t="shared" si="9"/>
        <v>0</v>
      </c>
      <c r="M102" s="1" t="str">
        <f>J102</f>
        <v/>
      </c>
    </row>
    <row r="103" spans="1:13" ht="20.25" customHeight="1" x14ac:dyDescent="0.15">
      <c r="A103" s="180"/>
      <c r="B103" s="183"/>
      <c r="C103" s="186" t="s">
        <v>86</v>
      </c>
      <c r="D103" s="186"/>
      <c r="E103" s="2" t="s">
        <v>84</v>
      </c>
      <c r="F103" s="19" t="s">
        <v>87</v>
      </c>
      <c r="G103" s="21">
        <v>68</v>
      </c>
      <c r="H103" s="54"/>
      <c r="I103" s="55"/>
      <c r="J103" s="66" t="str">
        <f>IF($I103=$P$13,$H103*$G103,"")</f>
        <v/>
      </c>
      <c r="K103" s="17"/>
      <c r="L103" s="48">
        <f t="shared" si="9"/>
        <v>0</v>
      </c>
      <c r="M103" s="1" t="str">
        <f>J103</f>
        <v/>
      </c>
    </row>
    <row r="104" spans="1:13" ht="20.25" customHeight="1" x14ac:dyDescent="0.15">
      <c r="A104" s="180"/>
      <c r="B104" s="183"/>
      <c r="C104" s="186" t="s">
        <v>88</v>
      </c>
      <c r="D104" s="186"/>
      <c r="E104" s="2" t="s">
        <v>84</v>
      </c>
      <c r="F104" s="19" t="s">
        <v>89</v>
      </c>
      <c r="G104" s="21">
        <v>42</v>
      </c>
      <c r="H104" s="54"/>
      <c r="I104" s="55"/>
      <c r="J104" s="66" t="str">
        <f>IF($I104=$P$13,$H104*$G104,"")</f>
        <v/>
      </c>
      <c r="K104" s="17"/>
      <c r="L104" s="48">
        <f t="shared" si="9"/>
        <v>0</v>
      </c>
      <c r="M104" s="1" t="str">
        <f>J104</f>
        <v/>
      </c>
    </row>
    <row r="105" spans="1:13" ht="27" customHeight="1" thickBot="1" x14ac:dyDescent="0.2">
      <c r="A105" s="181"/>
      <c r="B105" s="184"/>
      <c r="C105" s="187" t="s">
        <v>172</v>
      </c>
      <c r="D105" s="187"/>
      <c r="E105" s="8" t="s">
        <v>84</v>
      </c>
      <c r="F105" s="20" t="s">
        <v>90</v>
      </c>
      <c r="G105" s="22">
        <v>40.200000000000003</v>
      </c>
      <c r="H105" s="58"/>
      <c r="I105" s="59"/>
      <c r="J105" s="64" t="str">
        <f>IF($I105=$P$13,$H105*$G105,"")</f>
        <v/>
      </c>
      <c r="K105" s="17"/>
      <c r="L105" s="48">
        <f t="shared" si="9"/>
        <v>0</v>
      </c>
      <c r="M105" s="1" t="str">
        <f>J105</f>
        <v/>
      </c>
    </row>
    <row r="106" spans="1:13" x14ac:dyDescent="0.15">
      <c r="A106" s="9"/>
    </row>
    <row r="107" spans="1:13" ht="45" customHeight="1" x14ac:dyDescent="0.15">
      <c r="A107" s="10"/>
      <c r="E107" s="73" t="s">
        <v>184</v>
      </c>
      <c r="F107" s="74"/>
      <c r="G107" s="74"/>
      <c r="H107" s="74"/>
      <c r="I107" s="74"/>
      <c r="J107" s="74"/>
    </row>
  </sheetData>
  <sheetProtection algorithmName="SHA-512" hashValue="K08RL74nTju1za+MTDbFa0lfkm+6tel2EA9oK/NU9jWG6bkHK1CnkDPHyKNKysSD70A+Ba1AnmfTD5gDLAN4kA==" saltValue="4Smmwo+SqhCUw1JaJNFZtA==" spinCount="100000" sheet="1" objects="1" scenarios="1" selectLockedCells="1"/>
  <mergeCells count="154">
    <mergeCell ref="C96:J96"/>
    <mergeCell ref="C98:J98"/>
    <mergeCell ref="C100:J100"/>
    <mergeCell ref="C80:J80"/>
    <mergeCell ref="C89:J89"/>
    <mergeCell ref="C87:J87"/>
    <mergeCell ref="C85:J85"/>
    <mergeCell ref="C83:J83"/>
    <mergeCell ref="C91:J91"/>
    <mergeCell ref="C86:D86"/>
    <mergeCell ref="C19:J19"/>
    <mergeCell ref="C22:J22"/>
    <mergeCell ref="C24:J24"/>
    <mergeCell ref="C31:J31"/>
    <mergeCell ref="C29:J29"/>
    <mergeCell ref="C26:J26"/>
    <mergeCell ref="C20:D20"/>
    <mergeCell ref="C21:D21"/>
    <mergeCell ref="C23:D23"/>
    <mergeCell ref="B91:B95"/>
    <mergeCell ref="C92:D92"/>
    <mergeCell ref="C94:D95"/>
    <mergeCell ref="G94:G95"/>
    <mergeCell ref="C36:J36"/>
    <mergeCell ref="C38:J38"/>
    <mergeCell ref="C40:J40"/>
    <mergeCell ref="C42:J42"/>
    <mergeCell ref="C44:J44"/>
    <mergeCell ref="C46:J46"/>
    <mergeCell ref="C64:J64"/>
    <mergeCell ref="C66:J66"/>
    <mergeCell ref="C68:J68"/>
    <mergeCell ref="C70:J70"/>
    <mergeCell ref="C72:J72"/>
    <mergeCell ref="C76:J76"/>
    <mergeCell ref="C50:J50"/>
    <mergeCell ref="C52:J52"/>
    <mergeCell ref="C54:J54"/>
    <mergeCell ref="C57:J57"/>
    <mergeCell ref="C60:J60"/>
    <mergeCell ref="C62:J62"/>
    <mergeCell ref="C93:J93"/>
    <mergeCell ref="K81:K82"/>
    <mergeCell ref="L81:L82"/>
    <mergeCell ref="M81:M82"/>
    <mergeCell ref="O81:O82"/>
    <mergeCell ref="B83:B86"/>
    <mergeCell ref="C84:D84"/>
    <mergeCell ref="C101:D101"/>
    <mergeCell ref="A102:A105"/>
    <mergeCell ref="B102:B105"/>
    <mergeCell ref="C102:D102"/>
    <mergeCell ref="C103:D103"/>
    <mergeCell ref="C104:D104"/>
    <mergeCell ref="C105:D105"/>
    <mergeCell ref="M94:M95"/>
    <mergeCell ref="O94:O95"/>
    <mergeCell ref="B96:B101"/>
    <mergeCell ref="C97:D97"/>
    <mergeCell ref="C99:D99"/>
    <mergeCell ref="H94:H95"/>
    <mergeCell ref="I94:I95"/>
    <mergeCell ref="J94:J95"/>
    <mergeCell ref="K94:K95"/>
    <mergeCell ref="L94:L95"/>
    <mergeCell ref="A91:A101"/>
    <mergeCell ref="A80:A90"/>
    <mergeCell ref="B80:B82"/>
    <mergeCell ref="C81:D82"/>
    <mergeCell ref="G81:G82"/>
    <mergeCell ref="H81:H82"/>
    <mergeCell ref="I81:I82"/>
    <mergeCell ref="C75:D75"/>
    <mergeCell ref="B76:B77"/>
    <mergeCell ref="C77:D77"/>
    <mergeCell ref="B78:B79"/>
    <mergeCell ref="C79:D79"/>
    <mergeCell ref="C78:J78"/>
    <mergeCell ref="B87:B90"/>
    <mergeCell ref="C88:D88"/>
    <mergeCell ref="C90:D90"/>
    <mergeCell ref="J81:J82"/>
    <mergeCell ref="B70:B71"/>
    <mergeCell ref="C71:D71"/>
    <mergeCell ref="B72:B75"/>
    <mergeCell ref="C73:D73"/>
    <mergeCell ref="C74:D74"/>
    <mergeCell ref="C65:D65"/>
    <mergeCell ref="C67:D67"/>
    <mergeCell ref="A60:A79"/>
    <mergeCell ref="B60:B69"/>
    <mergeCell ref="C61:D61"/>
    <mergeCell ref="C63:D63"/>
    <mergeCell ref="C69:D69"/>
    <mergeCell ref="C47:C49"/>
    <mergeCell ref="A50:A59"/>
    <mergeCell ref="B50:B53"/>
    <mergeCell ref="C51:D51"/>
    <mergeCell ref="C53:D53"/>
    <mergeCell ref="B54:B59"/>
    <mergeCell ref="A42:A49"/>
    <mergeCell ref="B42:B49"/>
    <mergeCell ref="C43:D43"/>
    <mergeCell ref="C45:D45"/>
    <mergeCell ref="C55:C56"/>
    <mergeCell ref="C58:C59"/>
    <mergeCell ref="C15:J15"/>
    <mergeCell ref="C17:J17"/>
    <mergeCell ref="O27:O28"/>
    <mergeCell ref="B29:B33"/>
    <mergeCell ref="C30:D30"/>
    <mergeCell ref="C32:D33"/>
    <mergeCell ref="G32:G33"/>
    <mergeCell ref="H27:H28"/>
    <mergeCell ref="I27:I28"/>
    <mergeCell ref="J27:J28"/>
    <mergeCell ref="K27:K28"/>
    <mergeCell ref="L27:L28"/>
    <mergeCell ref="M27:M28"/>
    <mergeCell ref="B24:B28"/>
    <mergeCell ref="C25:D25"/>
    <mergeCell ref="C27:D28"/>
    <mergeCell ref="G27:G28"/>
    <mergeCell ref="M32:M33"/>
    <mergeCell ref="O32:O33"/>
    <mergeCell ref="H32:H33"/>
    <mergeCell ref="I32:I33"/>
    <mergeCell ref="J32:J33"/>
    <mergeCell ref="K32:K33"/>
    <mergeCell ref="L32:L33"/>
    <mergeCell ref="E107:J107"/>
    <mergeCell ref="E4:F4"/>
    <mergeCell ref="A4:B5"/>
    <mergeCell ref="A2:J2"/>
    <mergeCell ref="A14:G14"/>
    <mergeCell ref="A1:J1"/>
    <mergeCell ref="E5:F5"/>
    <mergeCell ref="H12:J12"/>
    <mergeCell ref="A15:A41"/>
    <mergeCell ref="B15:B23"/>
    <mergeCell ref="C16:D16"/>
    <mergeCell ref="C18:D18"/>
    <mergeCell ref="A12:A13"/>
    <mergeCell ref="B12:B13"/>
    <mergeCell ref="C12:D13"/>
    <mergeCell ref="E12:E13"/>
    <mergeCell ref="F12:G12"/>
    <mergeCell ref="B38:B41"/>
    <mergeCell ref="C39:D39"/>
    <mergeCell ref="C41:D41"/>
    <mergeCell ref="B34:B37"/>
    <mergeCell ref="C35:D35"/>
    <mergeCell ref="C37:D37"/>
    <mergeCell ref="C34:J34"/>
  </mergeCells>
  <phoneticPr fontId="2"/>
  <conditionalFormatting sqref="H12:J12 H16:J16 H18:J18 H20:J21 H23:J23 H25:J25 H27:J28 H30:J30 H32:J33 H35:J35 H37:J37 H39:J39 H41:J41 H43:J43 H45:J45 H47:J49 H51:J51 H53:J53 H55:J56 H58:J59 H61:J61 H63:J63 H65:J65 H67:J67 H69:J69 H71:J71 H73:J75 H77:J77 H79:J79 H81:J82 H84:J84 H86:J86 H88:J88 H90:J90 H92:J92 H94:J95 H97:J97 H99:J99 H101:J105 H13:I13">
    <cfRule type="containsBlanks" dxfId="1" priority="2">
      <formula>LEN(TRIM(H12))=0</formula>
    </cfRule>
  </conditionalFormatting>
  <conditionalFormatting sqref="H14:J14">
    <cfRule type="containsBlanks" dxfId="0" priority="1">
      <formula>LEN(TRIM(H14))=0</formula>
    </cfRule>
  </conditionalFormatting>
  <dataValidations count="1">
    <dataValidation type="list" allowBlank="1" showInputMessage="1" showErrorMessage="1" sqref="I16 I18 I20:I21 I23 I25 I27:I28 I30 I32:I33 I35 I37 I39 I41 I43 I45 I47:I49 I51 I53 I55:I56 I58:I59 I61 I63 I65 I67 I69 I71 I73:I75 I77 I79 I81:I82 I84 I86 I88 I90 I92 I94:I95 I97 I99 I101:I105 I14" xr:uid="{2EA8A517-A7FC-4E4A-B027-605C8CC4D181}">
      <formula1>$P$12:$P$13</formula1>
    </dataValidation>
  </dataValidations>
  <pageMargins left="0.59055118110236227" right="0.59055118110236227" top="0.53" bottom="0.47244094488188981" header="0.31496062992125984" footer="0.31496062992125984"/>
  <pageSetup paperSize="9" scale="70" orientation="portrait" r:id="rId1"/>
  <headerFooter>
    <oddHeader>&amp;L省エネ行動チャレンジシート</oddHeader>
    <oddFooter>&amp;C&amp;P/&amp;N</oddFooter>
  </headerFooter>
  <rowBreaks count="1" manualBreakCount="1">
    <brk id="5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公開用</vt:lpstr>
      <vt:lpstr>公開用!Print_Area</vt:lpstr>
      <vt:lpstr>公開用!Print_Titles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登米市環境課</dc:creator>
  <cp:lastModifiedBy>西條　文武</cp:lastModifiedBy>
  <cp:lastPrinted>2024-06-17T01:14:45Z</cp:lastPrinted>
  <dcterms:created xsi:type="dcterms:W3CDTF">2024-05-07T01:49:33Z</dcterms:created>
  <dcterms:modified xsi:type="dcterms:W3CDTF">2024-06-18T01:33:25Z</dcterms:modified>
</cp:coreProperties>
</file>