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d:\develop_cloud\bid_entry\07申請書\doc\ver7\reg_standard\"/>
    </mc:Choice>
  </mc:AlternateContent>
  <xr:revisionPtr revIDLastSave="0" documentId="13_ncr:1_{5C233D86-4198-4514-A475-3F1874C3B02D}" xr6:coauthVersionLast="47" xr6:coauthVersionMax="47" xr10:uidLastSave="{00000000-0000-0000-0000-000000000000}"/>
  <workbookProtection workbookAlgorithmName="SHA-512" workbookHashValue="oARJ8CMgaqbWXf/3bWETPEiq0VrCxvaqzF/ong8OlLbW/QlcLs5F0GJxsmCJGGuOv+Inf+R9LN5T0JJPEHDysA==" workbookSaltValue="nElCBBhZc9dZWHCjSoHh1g==" workbookSpinCount="100000" lockStructure="1"/>
  <bookViews>
    <workbookView xWindow="-120" yWindow="-120" windowWidth="29040" windowHeight="15720" xr2:uid="{00000000-000D-0000-FFFF-FFFF00000000}"/>
  </bookViews>
  <sheets>
    <sheet name="入力シート" sheetId="1" r:id="rId1"/>
    <sheet name="settings" sheetId="2" state="hidden" r:id="rId2"/>
  </sheets>
  <definedNames>
    <definedName name="_xlnm.Print_Titles" localSheetId="0">入力シート!$1:$1</definedName>
    <definedName name="希望">入力シート!$A$243</definedName>
    <definedName name="主たる事業">settings!$A$7:$A$17</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04" i="1" l="1"/>
  <c r="A403" i="1"/>
  <c r="A402" i="1"/>
  <c r="A401" i="1"/>
  <c r="A400" i="1"/>
  <c r="A360" i="1"/>
  <c r="A359" i="1"/>
  <c r="A358" i="1"/>
  <c r="A349" i="1"/>
  <c r="A345" i="1"/>
  <c r="A344" i="1"/>
  <c r="A343" i="1"/>
  <c r="A332" i="1"/>
  <c r="A331" i="1"/>
  <c r="A330" i="1"/>
  <c r="A329" i="1"/>
  <c r="A328" i="1"/>
  <c r="A324" i="1"/>
  <c r="A323" i="1"/>
  <c r="A322" i="1"/>
  <c r="A321" i="1"/>
  <c r="A320" i="1"/>
  <c r="A319" i="1"/>
  <c r="A318" i="1"/>
  <c r="A317" i="1"/>
  <c r="A316" i="1"/>
  <c r="A315" i="1"/>
  <c r="A314" i="1"/>
  <c r="A313" i="1"/>
  <c r="A298" i="1"/>
  <c r="A294" i="1"/>
  <c r="A293" i="1"/>
  <c r="A292" i="1"/>
  <c r="A291" i="1"/>
  <c r="A290" i="1"/>
  <c r="A289" i="1"/>
  <c r="A288" i="1"/>
  <c r="A282" i="1"/>
  <c r="A280" i="1"/>
  <c r="A279" i="1"/>
  <c r="A278" i="1"/>
  <c r="A275" i="1"/>
  <c r="A274" i="1"/>
  <c r="A273" i="1"/>
  <c r="A272" i="1"/>
  <c r="A271" i="1"/>
  <c r="A270" i="1"/>
  <c r="A268" i="1"/>
  <c r="A267" i="1"/>
  <c r="A266" i="1"/>
  <c r="A264" i="1"/>
  <c r="A263" i="1"/>
  <c r="A262" i="1"/>
  <c r="A261" i="1"/>
  <c r="A260" i="1"/>
  <c r="A259" i="1"/>
  <c r="A258" i="1"/>
  <c r="A257" i="1"/>
  <c r="A256" i="1"/>
  <c r="A255" i="1"/>
  <c r="A254" i="1"/>
  <c r="A253" i="1"/>
  <c r="A252" i="1"/>
  <c r="A251" i="1"/>
  <c r="A250" i="1"/>
  <c r="A249" i="1"/>
  <c r="A248" i="1"/>
  <c r="A247" i="1"/>
  <c r="A246" i="1"/>
  <c r="A245" i="1"/>
  <c r="A244" i="1"/>
  <c r="A243" i="1"/>
  <c r="A226" i="1"/>
  <c r="A224" i="1"/>
  <c r="A204" i="1"/>
  <c r="A202" i="1"/>
  <c r="A201" i="1"/>
  <c r="A200" i="1"/>
  <c r="A189" i="1"/>
  <c r="A186" i="1"/>
  <c r="A185" i="1"/>
  <c r="A184" i="1"/>
  <c r="A182" i="1"/>
  <c r="A169" i="1"/>
  <c r="A167" i="1"/>
  <c r="A165" i="1"/>
  <c r="A163" i="1"/>
  <c r="A161" i="1"/>
  <c r="A159" i="1"/>
  <c r="A157" i="1"/>
  <c r="A155" i="1"/>
  <c r="A153" i="1"/>
  <c r="A126" i="1"/>
  <c r="A124" i="1"/>
  <c r="A122" i="1"/>
  <c r="A120" i="1"/>
  <c r="A116" i="1"/>
  <c r="A114" i="1"/>
  <c r="A87" i="1"/>
  <c r="A85" i="1"/>
  <c r="A84" i="1"/>
  <c r="A83" i="1"/>
  <c r="A81" i="1"/>
  <c r="A79" i="1"/>
  <c r="A77" i="1"/>
  <c r="A75" i="1"/>
  <c r="A73" i="1"/>
  <c r="A71" i="1"/>
  <c r="A69" i="1"/>
  <c r="A63" i="1"/>
  <c r="A40" i="1"/>
  <c r="A38" i="1"/>
  <c r="A36" i="1"/>
  <c r="A34" i="1"/>
  <c r="A32" i="1"/>
  <c r="A30" i="1"/>
  <c r="A28" i="1"/>
  <c r="A26" i="1"/>
  <c r="A24" i="1"/>
  <c r="A22" i="1"/>
  <c r="A20" i="1"/>
  <c r="A13" i="1"/>
  <c r="J177" i="1" l="1"/>
  <c r="J192" i="1" l="1"/>
  <c r="J194" i="1" l="1"/>
  <c r="E240" i="1"/>
  <c r="I220" i="1" l="1"/>
  <c r="I214" i="1" l="1"/>
  <c r="I203" i="1"/>
  <c r="D114" i="1"/>
  <c r="D116" i="1" s="1"/>
  <c r="D118" i="1" s="1"/>
  <c r="D120" i="1" s="1"/>
  <c r="D122" i="1" s="1"/>
  <c r="D124" i="1" s="1"/>
  <c r="D126" i="1" s="1"/>
  <c r="J198" i="1" l="1"/>
  <c r="J196" i="1"/>
  <c r="A2" i="2" l="1"/>
  <c r="A1" i="2"/>
</calcChain>
</file>

<file path=xl/sharedStrings.xml><?xml version="1.0" encoding="utf-8"?>
<sst xmlns="http://schemas.openxmlformats.org/spreadsheetml/2006/main" count="663" uniqueCount="443">
  <si>
    <t>営業年数</t>
    <rPh sb="0" eb="2">
      <t>エイギョウ</t>
    </rPh>
    <rPh sb="2" eb="4">
      <t>ネンスウ</t>
    </rPh>
    <phoneticPr fontId="6"/>
  </si>
  <si>
    <t>外資状況</t>
    <rPh sb="0" eb="2">
      <t>ガイシ</t>
    </rPh>
    <rPh sb="2" eb="4">
      <t>ジョウキョウ</t>
    </rPh>
    <phoneticPr fontId="6"/>
  </si>
  <si>
    <t>区分</t>
    <rPh sb="0" eb="2">
      <t>クブン</t>
    </rPh>
    <phoneticPr fontId="5"/>
  </si>
  <si>
    <t>外資区分</t>
    <rPh sb="0" eb="2">
      <t>ガイシ</t>
    </rPh>
    <rPh sb="2" eb="4">
      <t>クブン</t>
    </rPh>
    <phoneticPr fontId="6"/>
  </si>
  <si>
    <t>国名</t>
    <rPh sb="0" eb="1">
      <t>クニ</t>
    </rPh>
    <rPh sb="1" eb="2">
      <t>メイ</t>
    </rPh>
    <phoneticPr fontId="5"/>
  </si>
  <si>
    <t>外資比率 (%)</t>
    <rPh sb="0" eb="2">
      <t>ガイシ</t>
    </rPh>
    <rPh sb="2" eb="4">
      <t>ヒリツ</t>
    </rPh>
    <phoneticPr fontId="5"/>
  </si>
  <si>
    <t>%</t>
    <phoneticPr fontId="5"/>
  </si>
  <si>
    <t xml:space="preserve"> エクセルの計算方法は「自動」に設定してください。</t>
    <rPh sb="6" eb="8">
      <t>ケイサン</t>
    </rPh>
    <rPh sb="8" eb="10">
      <t>ホウホウ</t>
    </rPh>
    <rPh sb="12" eb="14">
      <t>ジドウ</t>
    </rPh>
    <rPh sb="16" eb="18">
      <t>セッテイ</t>
    </rPh>
    <phoneticPr fontId="5"/>
  </si>
  <si>
    <t xml:space="preserve"> 行の追加、削除、シートの変更などはできません。</t>
    <rPh sb="1" eb="2">
      <t>ギョウ</t>
    </rPh>
    <rPh sb="3" eb="5">
      <t>ツイカ</t>
    </rPh>
    <rPh sb="6" eb="8">
      <t>サクジョ</t>
    </rPh>
    <rPh sb="13" eb="15">
      <t>ヘンコウ</t>
    </rPh>
    <phoneticPr fontId="5"/>
  </si>
  <si>
    <t>E.経営情報</t>
    <rPh sb="2" eb="4">
      <t>ケイエイ</t>
    </rPh>
    <rPh sb="4" eb="6">
      <t>ジョウホウ</t>
    </rPh>
    <phoneticPr fontId="5"/>
  </si>
  <si>
    <t>リストから選択してください。</t>
    <phoneticPr fontId="5"/>
  </si>
  <si>
    <r>
      <t>まで</t>
    </r>
    <r>
      <rPr>
        <sz val="11"/>
        <color rgb="FFFF0000"/>
        <rFont val="ＭＳ ゴシック"/>
        <family val="3"/>
        <charset val="128"/>
      </rPr>
      <t>*1</t>
    </r>
    <phoneticPr fontId="5"/>
  </si>
  <si>
    <r>
      <t>から</t>
    </r>
    <r>
      <rPr>
        <sz val="11"/>
        <color rgb="FFFF0000"/>
        <rFont val="ＭＳ ゴシック"/>
        <family val="3"/>
        <charset val="128"/>
      </rPr>
      <t>*1</t>
    </r>
    <phoneticPr fontId="5"/>
  </si>
  <si>
    <t>選択</t>
    <rPh sb="0" eb="2">
      <t>センタク</t>
    </rPh>
    <phoneticPr fontId="6"/>
  </si>
  <si>
    <t>(a)外資なし</t>
    <rPh sb="3" eb="5">
      <t>ガイシ</t>
    </rPh>
    <phoneticPr fontId="6"/>
  </si>
  <si>
    <t>(b)外国籍会社</t>
    <rPh sb="3" eb="6">
      <t>ガイコクセキ</t>
    </rPh>
    <rPh sb="6" eb="8">
      <t>ガイシャ</t>
    </rPh>
    <phoneticPr fontId="6"/>
  </si>
  <si>
    <t>(c)日本国籍会社(外資比率100%)</t>
    <phoneticPr fontId="6"/>
  </si>
  <si>
    <t>(d)日本国籍会社</t>
    <phoneticPr fontId="6"/>
  </si>
  <si>
    <t>年</t>
    <rPh sb="0" eb="1">
      <t>ネン</t>
    </rPh>
    <phoneticPr fontId="5"/>
  </si>
  <si>
    <t>適格組合証明取得年月日</t>
    <rPh sb="0" eb="2">
      <t>テキカク</t>
    </rPh>
    <rPh sb="2" eb="4">
      <t>クミアイ</t>
    </rPh>
    <rPh sb="4" eb="6">
      <t>ショウメイ</t>
    </rPh>
    <rPh sb="6" eb="8">
      <t>シュトク</t>
    </rPh>
    <rPh sb="8" eb="11">
      <t>ネンガッピ</t>
    </rPh>
    <phoneticPr fontId="6"/>
  </si>
  <si>
    <t>適格組合証明番号</t>
    <rPh sb="0" eb="2">
      <t>テキカク</t>
    </rPh>
    <rPh sb="2" eb="4">
      <t>クミアイ</t>
    </rPh>
    <rPh sb="4" eb="6">
      <t>ショウメイ</t>
    </rPh>
    <rPh sb="6" eb="8">
      <t>バンゴウ</t>
    </rPh>
    <phoneticPr fontId="6"/>
  </si>
  <si>
    <t>設立年月日</t>
    <rPh sb="0" eb="2">
      <t>セツリツ</t>
    </rPh>
    <rPh sb="2" eb="5">
      <t>ネンガッピ</t>
    </rPh>
    <phoneticPr fontId="6"/>
  </si>
  <si>
    <t>休業期間又は</t>
    <rPh sb="0" eb="2">
      <t>キュウギョウ</t>
    </rPh>
    <rPh sb="2" eb="4">
      <t>キカン</t>
    </rPh>
    <rPh sb="4" eb="5">
      <t>マタ</t>
    </rPh>
    <phoneticPr fontId="6"/>
  </si>
  <si>
    <t>から</t>
    <phoneticPr fontId="6"/>
  </si>
  <si>
    <t>まで</t>
    <phoneticPr fontId="6"/>
  </si>
  <si>
    <t>転(廃)業の期間</t>
    <phoneticPr fontId="6"/>
  </si>
  <si>
    <t>みなし大企業</t>
    <rPh sb="3" eb="6">
      <t>ダイキギョウ</t>
    </rPh>
    <phoneticPr fontId="6"/>
  </si>
  <si>
    <t>自己資本額</t>
    <rPh sb="0" eb="2">
      <t>ジコ</t>
    </rPh>
    <rPh sb="2" eb="4">
      <t>シホン</t>
    </rPh>
    <rPh sb="4" eb="5">
      <t>ガク</t>
    </rPh>
    <phoneticPr fontId="5"/>
  </si>
  <si>
    <t>株主資本</t>
    <rPh sb="0" eb="2">
      <t>カブヌシ</t>
    </rPh>
    <rPh sb="2" eb="4">
      <t>シホン</t>
    </rPh>
    <phoneticPr fontId="6"/>
  </si>
  <si>
    <t xml:space="preserve"> (うち外国資本)</t>
    <phoneticPr fontId="6"/>
  </si>
  <si>
    <t>評価・換算差額等</t>
    <rPh sb="0" eb="2">
      <t>ヒョウカ</t>
    </rPh>
    <rPh sb="3" eb="5">
      <t>カンザン</t>
    </rPh>
    <rPh sb="5" eb="7">
      <t>サガク</t>
    </rPh>
    <rPh sb="7" eb="8">
      <t>トウ</t>
    </rPh>
    <phoneticPr fontId="6"/>
  </si>
  <si>
    <t>新株予約権</t>
    <phoneticPr fontId="5"/>
  </si>
  <si>
    <t>経営状況（流動比率）</t>
    <rPh sb="0" eb="2">
      <t>ケイエイ</t>
    </rPh>
    <rPh sb="2" eb="4">
      <t>ジョウキョウ</t>
    </rPh>
    <rPh sb="5" eb="7">
      <t>リュウドウ</t>
    </rPh>
    <rPh sb="7" eb="9">
      <t>ヒリツ</t>
    </rPh>
    <phoneticPr fontId="5"/>
  </si>
  <si>
    <t>流動比率（a/b×100）</t>
    <phoneticPr fontId="5"/>
  </si>
  <si>
    <t>該当する外資区分の選択欄にリストから「○」を選択してください。
(b)、(c)の場合は、国名を入力してください。
(d)の場合は、国名、外資比率を入力してください。3か国以上ある場合は上位2か国を入力してください。</t>
    <phoneticPr fontId="6"/>
  </si>
  <si>
    <t>希望する資格の種類等</t>
    <rPh sb="0" eb="2">
      <t>キボウ</t>
    </rPh>
    <rPh sb="4" eb="6">
      <t>シカク</t>
    </rPh>
    <rPh sb="7" eb="9">
      <t>シュルイ</t>
    </rPh>
    <rPh sb="9" eb="10">
      <t>トウ</t>
    </rPh>
    <phoneticPr fontId="6"/>
  </si>
  <si>
    <t>製造・販売等実績</t>
    <rPh sb="0" eb="2">
      <t>セイゾウ</t>
    </rPh>
    <rPh sb="3" eb="5">
      <t>ハンバイ</t>
    </rPh>
    <rPh sb="5" eb="6">
      <t>トウ</t>
    </rPh>
    <rPh sb="6" eb="8">
      <t>ジッセキ</t>
    </rPh>
    <phoneticPr fontId="6"/>
  </si>
  <si>
    <t>F.業種情報</t>
    <rPh sb="2" eb="4">
      <t>ギョウシュ</t>
    </rPh>
    <rPh sb="4" eb="6">
      <t>ジョウホウ</t>
    </rPh>
    <phoneticPr fontId="5"/>
  </si>
  <si>
    <t>希望</t>
    <rPh sb="0" eb="2">
      <t>キボウ</t>
    </rPh>
    <phoneticPr fontId="5"/>
  </si>
  <si>
    <t>営業品目</t>
    <phoneticPr fontId="5"/>
  </si>
  <si>
    <t>A.本社(店)情報</t>
    <phoneticPr fontId="5"/>
  </si>
  <si>
    <t>郵便番号</t>
    <rPh sb="0" eb="4">
      <t>ユウビンバンゴウ</t>
    </rPh>
    <phoneticPr fontId="6"/>
  </si>
  <si>
    <t>住所</t>
    <rPh sb="0" eb="2">
      <t>ジュウショ</t>
    </rPh>
    <phoneticPr fontId="6"/>
  </si>
  <si>
    <t>都道府県から入力してください。</t>
    <phoneticPr fontId="5"/>
  </si>
  <si>
    <t>商号又は名称フリガナ</t>
    <rPh sb="0" eb="2">
      <t>ショウゴウ</t>
    </rPh>
    <rPh sb="2" eb="3">
      <t>マタ</t>
    </rPh>
    <rPh sb="4" eb="6">
      <t>メイショウ</t>
    </rPh>
    <phoneticPr fontId="6"/>
  </si>
  <si>
    <t>商号又は名称</t>
    <rPh sb="0" eb="2">
      <t>ショウゴウ</t>
    </rPh>
    <rPh sb="2" eb="3">
      <t>マタ</t>
    </rPh>
    <rPh sb="4" eb="6">
      <t>メイショウ</t>
    </rPh>
    <phoneticPr fontId="6"/>
  </si>
  <si>
    <t>代表者役職</t>
    <rPh sb="0" eb="3">
      <t>ダイヒョウシャ</t>
    </rPh>
    <rPh sb="3" eb="5">
      <t>ヤクショク</t>
    </rPh>
    <phoneticPr fontId="6"/>
  </si>
  <si>
    <t>代表者氏名フリガナ</t>
    <rPh sb="0" eb="3">
      <t>ダイヒョウシャ</t>
    </rPh>
    <rPh sb="3" eb="5">
      <t>シメイ</t>
    </rPh>
    <phoneticPr fontId="6"/>
  </si>
  <si>
    <t>全角カタカナで入力してください。姓と名は１文字分空けてください。</t>
    <phoneticPr fontId="5"/>
  </si>
  <si>
    <t>代表者氏名</t>
    <rPh sb="0" eb="3">
      <t>ダイヒョウシャ</t>
    </rPh>
    <rPh sb="3" eb="5">
      <t>シメイ</t>
    </rPh>
    <phoneticPr fontId="6"/>
  </si>
  <si>
    <t>姓と名は１文字分空けてください。</t>
    <phoneticPr fontId="5"/>
  </si>
  <si>
    <t>電話番号</t>
    <rPh sb="0" eb="2">
      <t>デンワ</t>
    </rPh>
    <rPh sb="2" eb="4">
      <t>バンゴウ</t>
    </rPh>
    <phoneticPr fontId="6"/>
  </si>
  <si>
    <t>内線番号(</t>
    <rPh sb="0" eb="4">
      <t>ナイセンバンゴウ</t>
    </rPh>
    <phoneticPr fontId="5"/>
  </si>
  <si>
    <t>)</t>
    <phoneticPr fontId="5"/>
  </si>
  <si>
    <t>例)0000-00-0000　半角の数字とハイフンで入力してください。</t>
    <phoneticPr fontId="5"/>
  </si>
  <si>
    <t>ＦＡＸ番号</t>
    <rPh sb="3" eb="5">
      <t>バンゴウ</t>
    </rPh>
    <phoneticPr fontId="6"/>
  </si>
  <si>
    <t>メールアドレス</t>
    <phoneticPr fontId="6"/>
  </si>
  <si>
    <t>登記上の所在地</t>
    <rPh sb="0" eb="3">
      <t>トウキジョウ</t>
    </rPh>
    <rPh sb="4" eb="7">
      <t>ショザイチ</t>
    </rPh>
    <phoneticPr fontId="6"/>
  </si>
  <si>
    <t>一致する</t>
  </si>
  <si>
    <t>B.契約する営業所情報</t>
    <rPh sb="2" eb="4">
      <t>ケイヤク</t>
    </rPh>
    <rPh sb="6" eb="9">
      <t>エイギョウショ</t>
    </rPh>
    <rPh sb="9" eb="11">
      <t>ジョウホウ</t>
    </rPh>
    <phoneticPr fontId="5"/>
  </si>
  <si>
    <t>支店・営業所に入札・契約権限を委任する場合、(1)入札・契約権限の委任欄にリストから「する」を選択し、支店・営業所情報を入力してください。</t>
    <phoneticPr fontId="5"/>
  </si>
  <si>
    <t>入札・契約権限の委任</t>
    <rPh sb="8" eb="10">
      <t>イニン</t>
    </rPh>
    <phoneticPr fontId="5"/>
  </si>
  <si>
    <t>代表者(受任者)役職</t>
    <rPh sb="0" eb="3">
      <t>ダイヒョウシャ</t>
    </rPh>
    <rPh sb="4" eb="7">
      <t>ジュニンシャ</t>
    </rPh>
    <rPh sb="8" eb="10">
      <t>ヤクショク</t>
    </rPh>
    <phoneticPr fontId="6"/>
  </si>
  <si>
    <t>例)所長　正式名称で入力してください。</t>
    <rPh sb="10" eb="12">
      <t>ニュウリョク</t>
    </rPh>
    <phoneticPr fontId="5"/>
  </si>
  <si>
    <t>代表者(受任者)氏名</t>
    <rPh sb="0" eb="3">
      <t>ダイヒョウシャ</t>
    </rPh>
    <rPh sb="4" eb="6">
      <t>ジュニン</t>
    </rPh>
    <rPh sb="6" eb="7">
      <t>シャ</t>
    </rPh>
    <rPh sb="8" eb="10">
      <t>シメイ</t>
    </rPh>
    <phoneticPr fontId="6"/>
  </si>
  <si>
    <t>フリガナ</t>
    <phoneticPr fontId="5"/>
  </si>
  <si>
    <t>C.担当者情報</t>
    <rPh sb="2" eb="5">
      <t>タントウシャ</t>
    </rPh>
    <rPh sb="5" eb="7">
      <t>ジョウホウ</t>
    </rPh>
    <phoneticPr fontId="5"/>
  </si>
  <si>
    <t>部署名・役職名</t>
    <rPh sb="0" eb="2">
      <t>ブショ</t>
    </rPh>
    <rPh sb="2" eb="3">
      <t>メイ</t>
    </rPh>
    <rPh sb="4" eb="7">
      <t>ヤクショクメイ</t>
    </rPh>
    <phoneticPr fontId="6"/>
  </si>
  <si>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5"/>
  </si>
  <si>
    <t>氏名フリガナ</t>
    <rPh sb="0" eb="2">
      <t>シメイ</t>
    </rPh>
    <phoneticPr fontId="6"/>
  </si>
  <si>
    <t>氏名</t>
    <rPh sb="0" eb="2">
      <t>シメイ</t>
    </rPh>
    <phoneticPr fontId="6"/>
  </si>
  <si>
    <t>本社（店）と異なる場合のみ、都道府県から入力してください。</t>
    <rPh sb="14" eb="18">
      <t>トドウフケン</t>
    </rPh>
    <phoneticPr fontId="5"/>
  </si>
  <si>
    <t>本社（店）と異なる場合のみ、半角の数字とハイフンで入力してください。</t>
    <phoneticPr fontId="5"/>
  </si>
  <si>
    <t>D.申請代理人情報</t>
    <rPh sb="2" eb="7">
      <t>シンセイダイリニン</t>
    </rPh>
    <phoneticPr fontId="5"/>
  </si>
  <si>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5"/>
  </si>
  <si>
    <t>代理申請</t>
    <rPh sb="0" eb="2">
      <t>ダイリ</t>
    </rPh>
    <rPh sb="2" eb="4">
      <t>シンセイ</t>
    </rPh>
    <phoneticPr fontId="20"/>
  </si>
  <si>
    <t>しない</t>
  </si>
  <si>
    <t>行政書士登録番号</t>
    <rPh sb="0" eb="2">
      <t>ギョウセイ</t>
    </rPh>
    <rPh sb="2" eb="4">
      <t>ショシ</t>
    </rPh>
    <rPh sb="4" eb="6">
      <t>トウロク</t>
    </rPh>
    <rPh sb="6" eb="8">
      <t>バンゴウ</t>
    </rPh>
    <phoneticPr fontId="6"/>
  </si>
  <si>
    <t>創業年月日</t>
    <rPh sb="0" eb="2">
      <t>ソウギョウ</t>
    </rPh>
    <rPh sb="2" eb="5">
      <t>ネンガッピ</t>
    </rPh>
    <phoneticPr fontId="6"/>
  </si>
  <si>
    <t>年月日</t>
    <rPh sb="0" eb="3">
      <t>ネンガッピ</t>
    </rPh>
    <phoneticPr fontId="5"/>
  </si>
  <si>
    <t>①技術職員</t>
    <rPh sb="1" eb="3">
      <t>ギジュツ</t>
    </rPh>
    <rPh sb="3" eb="5">
      <t>ショクイン</t>
    </rPh>
    <phoneticPr fontId="5"/>
  </si>
  <si>
    <t>②事務職員</t>
    <rPh sb="1" eb="3">
      <t>ジム</t>
    </rPh>
    <rPh sb="3" eb="5">
      <t>ショクイン</t>
    </rPh>
    <phoneticPr fontId="5"/>
  </si>
  <si>
    <t>③その他の職員</t>
    <phoneticPr fontId="6"/>
  </si>
  <si>
    <t>④合計</t>
    <rPh sb="1" eb="3">
      <t>ゴウケイケイ</t>
    </rPh>
    <phoneticPr fontId="5"/>
  </si>
  <si>
    <t>⑤役職員等(④の内数)</t>
    <rPh sb="1" eb="4">
      <t>ヤクショクイン</t>
    </rPh>
    <rPh sb="4" eb="5">
      <t>トウ</t>
    </rPh>
    <rPh sb="8" eb="10">
      <t>ウチスウ</t>
    </rPh>
    <phoneticPr fontId="5"/>
  </si>
  <si>
    <t>直前決算時（千円）</t>
    <rPh sb="0" eb="2">
      <t>チョクゼン</t>
    </rPh>
    <rPh sb="2" eb="4">
      <t>ケッサン</t>
    </rPh>
    <rPh sb="4" eb="5">
      <t>ジ</t>
    </rPh>
    <rPh sb="6" eb="8">
      <t>センエン</t>
    </rPh>
    <phoneticPr fontId="6"/>
  </si>
  <si>
    <t>計</t>
    <phoneticPr fontId="6"/>
  </si>
  <si>
    <t>直前年度分決算</t>
    <rPh sb="0" eb="2">
      <t>チョクゼン</t>
    </rPh>
    <rPh sb="2" eb="5">
      <t>ネンドブン</t>
    </rPh>
    <rPh sb="5" eb="7">
      <t>ケッサン</t>
    </rPh>
    <phoneticPr fontId="6"/>
  </si>
  <si>
    <t>流動資産(a)</t>
    <rPh sb="0" eb="2">
      <t>リュウドウ</t>
    </rPh>
    <rPh sb="2" eb="4">
      <t>シサン</t>
    </rPh>
    <phoneticPr fontId="5"/>
  </si>
  <si>
    <t>千円</t>
    <rPh sb="0" eb="2">
      <t>センエン</t>
    </rPh>
    <phoneticPr fontId="5"/>
  </si>
  <si>
    <t>流動負債(b)</t>
    <rPh sb="0" eb="2">
      <t>リュウドウ</t>
    </rPh>
    <rPh sb="2" eb="4">
      <t>フサイ</t>
    </rPh>
    <phoneticPr fontId="5"/>
  </si>
  <si>
    <t>直前々年度分決算(千円)</t>
    <rPh sb="9" eb="11">
      <t>センエン</t>
    </rPh>
    <phoneticPr fontId="5"/>
  </si>
  <si>
    <t>直前年度分決算(千円)</t>
    <rPh sb="8" eb="10">
      <t>センエン</t>
    </rPh>
    <phoneticPr fontId="5"/>
  </si>
  <si>
    <t>実績高を入力してください。
決算が１事業年度１回の場合には、「直前々年度分決算」及び「直前年度分決算」の右欄のみに入力してください。</t>
    <rPh sb="0" eb="3">
      <t>ジッセキダカ</t>
    </rPh>
    <rPh sb="4" eb="6">
      <t>ニュウリョク</t>
    </rPh>
    <rPh sb="57" eb="59">
      <t>ニュウリョク</t>
    </rPh>
    <phoneticPr fontId="5"/>
  </si>
  <si>
    <t>前２ヶ年間の平均実績高(千円)</t>
    <rPh sb="0" eb="1">
      <t>ゼン</t>
    </rPh>
    <rPh sb="3" eb="4">
      <t>ネン</t>
    </rPh>
    <rPh sb="4" eb="5">
      <t>カン</t>
    </rPh>
    <rPh sb="6" eb="8">
      <t>ヘイキン</t>
    </rPh>
    <rPh sb="8" eb="10">
      <t>ジッセキ</t>
    </rPh>
    <rPh sb="10" eb="11">
      <t>タカ</t>
    </rPh>
    <rPh sb="12" eb="14">
      <t>センエン</t>
    </rPh>
    <phoneticPr fontId="5"/>
  </si>
  <si>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5"/>
  </si>
  <si>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</si>
  <si>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5"/>
  </si>
  <si>
    <t>現組織への変更</t>
    <rPh sb="0" eb="1">
      <t>ゲン</t>
    </rPh>
    <rPh sb="1" eb="3">
      <t>ソシキ</t>
    </rPh>
    <rPh sb="5" eb="7">
      <t>ヘンコウ</t>
    </rPh>
    <phoneticPr fontId="6"/>
  </si>
  <si>
    <t>例)カブシキガイシャスズキグミ　正式名称を全角カタカナで入力してください。</t>
    <phoneticPr fontId="5"/>
  </si>
  <si>
    <t>例)株式会社鈴木組　正式名称で入力してください。</t>
    <phoneticPr fontId="5"/>
  </si>
  <si>
    <t>以下のいずれかに該当する場合、リストから「該当する」を選択してください。
・発行済株式の総数又は出資金額の総額の２分の１以上を同一の大企業が所有している中小企業
・発行済株式の総数又は出資金額の総額の３分の２以上を大企業が所有している中小企業
・大企業の役員又は職員を兼ねている者が、役員総数の２分の１以上を占めている中小企業</t>
    <rPh sb="0" eb="2">
      <t>イカ</t>
    </rPh>
    <rPh sb="8" eb="10">
      <t>ガイトウ</t>
    </rPh>
    <rPh sb="12" eb="14">
      <t>バアイ</t>
    </rPh>
    <rPh sb="21" eb="23">
      <t>ガイトウ</t>
    </rPh>
    <phoneticPr fontId="5"/>
  </si>
  <si>
    <t>@を含む半角文字で入力してください。</t>
    <phoneticPr fontId="5"/>
  </si>
  <si>
    <t>本社（店）と異なる場合のみ、@を含む半角文字で入力してください。</t>
    <phoneticPr fontId="5"/>
  </si>
  <si>
    <t>例)1000001　「-（ハイフン）」を使わず7桁の数字で入力してください。</t>
  </si>
  <si>
    <t>本社（店）と異なる場合のみ、「-（ハイフン）」を使わず7桁の数字で入力してください。</t>
    <rPh sb="6" eb="7">
      <t>コト</t>
    </rPh>
    <rPh sb="9" eb="11">
      <t>バアイ</t>
    </rPh>
    <phoneticPr fontId="5"/>
  </si>
  <si>
    <t>常勤職員の人数</t>
    <rPh sb="0" eb="2">
      <t>ジョウキン</t>
    </rPh>
    <rPh sb="2" eb="4">
      <t>ショクイン</t>
    </rPh>
    <rPh sb="5" eb="7">
      <t>ニンズウ</t>
    </rPh>
    <phoneticPr fontId="6"/>
  </si>
  <si>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5"/>
  </si>
  <si>
    <t>例)2024/4/1、R6/4/1</t>
    <phoneticPr fontId="5"/>
  </si>
  <si>
    <t>例)2024/4/1</t>
    <phoneticPr fontId="5"/>
  </si>
  <si>
    <t>登米市 一般競争(指名競争)参加資格審査申請書【役務の提供等】</t>
    <rPh sb="0" eb="2">
      <t>トメ</t>
    </rPh>
    <rPh sb="2" eb="3">
      <t>シ</t>
    </rPh>
    <rPh sb="4" eb="6">
      <t>イッパン</t>
    </rPh>
    <rPh sb="6" eb="8">
      <t>キョウソウ</t>
    </rPh>
    <rPh sb="9" eb="11">
      <t>シメイ</t>
    </rPh>
    <rPh sb="11" eb="13">
      <t>キョウソウ</t>
    </rPh>
    <rPh sb="24" eb="26">
      <t>エキム</t>
    </rPh>
    <rPh sb="27" eb="29">
      <t>テイキョウ</t>
    </rPh>
    <rPh sb="29" eb="30">
      <t>ナド</t>
    </rPh>
    <phoneticPr fontId="5"/>
  </si>
  <si>
    <t>令和7・8年度において、登米市で行われる役務の提供等に係る入札に参加する資格の審査を申請します。</t>
    <rPh sb="12" eb="14">
      <t>トメ</t>
    </rPh>
    <rPh sb="20" eb="22">
      <t>エキム</t>
    </rPh>
    <rPh sb="23" eb="25">
      <t>テイキョウ</t>
    </rPh>
    <rPh sb="25" eb="26">
      <t>トウ</t>
    </rPh>
    <phoneticPr fontId="5"/>
  </si>
  <si>
    <t>401警備・受付</t>
  </si>
  <si>
    <t>402庁舎等管理</t>
  </si>
  <si>
    <t>403上・下水道施設管理</t>
  </si>
  <si>
    <t>404浄化槽管理</t>
  </si>
  <si>
    <t>405通信設備保守</t>
  </si>
  <si>
    <t>406病院等施設関連業務</t>
  </si>
  <si>
    <t>407医療機器保守</t>
  </si>
  <si>
    <t>408機械設備保守</t>
  </si>
  <si>
    <t>409一般廃棄物</t>
  </si>
  <si>
    <t>410産業廃棄物</t>
  </si>
  <si>
    <t>411再生資源物</t>
  </si>
  <si>
    <t>412し尿</t>
  </si>
  <si>
    <t>413車両等</t>
  </si>
  <si>
    <t>414旅客運送</t>
  </si>
  <si>
    <t>415貨物運送等</t>
  </si>
  <si>
    <t>416事務・業務の委託</t>
  </si>
  <si>
    <t>417福祉関連業務</t>
  </si>
  <si>
    <t>418給食関係</t>
  </si>
  <si>
    <t>419クリーニング</t>
  </si>
  <si>
    <t>420道路清掃等</t>
  </si>
  <si>
    <t>421公園・緑地管理</t>
  </si>
  <si>
    <t>422山林管理</t>
  </si>
  <si>
    <t>423害虫等駆除等</t>
  </si>
  <si>
    <t>424コンピューター業務</t>
  </si>
  <si>
    <t>425映画・ビデオ制作</t>
  </si>
  <si>
    <t>426写真</t>
  </si>
  <si>
    <t>427催事関係</t>
  </si>
  <si>
    <t>428検査・分析・調査等</t>
  </si>
  <si>
    <t>429広告等</t>
  </si>
  <si>
    <t>430各種検診・検査</t>
  </si>
  <si>
    <t>431金属・非金属等の買受</t>
  </si>
  <si>
    <t>432翻訳等</t>
  </si>
  <si>
    <t>433保険</t>
  </si>
  <si>
    <t>434旅行</t>
  </si>
  <si>
    <t>機械警備</t>
    <rPh sb="0" eb="2">
      <t>キカイ</t>
    </rPh>
    <rPh sb="2" eb="4">
      <t>ケイビ</t>
    </rPh>
    <phoneticPr fontId="2"/>
  </si>
  <si>
    <t>常駐警備</t>
    <rPh sb="0" eb="1">
      <t>ツネ</t>
    </rPh>
    <rPh sb="1" eb="2">
      <t>チュウ</t>
    </rPh>
    <rPh sb="2" eb="4">
      <t>ケイビ</t>
    </rPh>
    <phoneticPr fontId="2"/>
  </si>
  <si>
    <t>巡回警備</t>
    <rPh sb="0" eb="1">
      <t>メグル</t>
    </rPh>
    <rPh sb="1" eb="2">
      <t>カイ</t>
    </rPh>
    <rPh sb="2" eb="4">
      <t>ケイビ</t>
    </rPh>
    <phoneticPr fontId="2"/>
  </si>
  <si>
    <t>交通誘導</t>
    <rPh sb="0" eb="2">
      <t>コウツウ</t>
    </rPh>
    <rPh sb="2" eb="4">
      <t>ユウドウ</t>
    </rPh>
    <phoneticPr fontId="2"/>
  </si>
  <si>
    <t>駐車場整理</t>
    <rPh sb="0" eb="3">
      <t>チュウシャジョウ</t>
    </rPh>
    <rPh sb="3" eb="5">
      <t>セイリ</t>
    </rPh>
    <phoneticPr fontId="2"/>
  </si>
  <si>
    <t>建築物清掃</t>
    <rPh sb="0" eb="3">
      <t>ケンチクブツ</t>
    </rPh>
    <rPh sb="3" eb="5">
      <t>セイソウ</t>
    </rPh>
    <phoneticPr fontId="2"/>
  </si>
  <si>
    <t>建築物空気環境測定</t>
    <rPh sb="0" eb="3">
      <t>ケンチクブツ</t>
    </rPh>
    <rPh sb="3" eb="5">
      <t>クウキ</t>
    </rPh>
    <rPh sb="5" eb="7">
      <t>カンキョウ</t>
    </rPh>
    <rPh sb="7" eb="9">
      <t>ソクテイ</t>
    </rPh>
    <phoneticPr fontId="2"/>
  </si>
  <si>
    <t>建築物空気調和用ダクト清掃</t>
    <rPh sb="0" eb="3">
      <t>ケンチクブツ</t>
    </rPh>
    <rPh sb="3" eb="5">
      <t>クウキ</t>
    </rPh>
    <rPh sb="5" eb="7">
      <t>チョウワ</t>
    </rPh>
    <rPh sb="7" eb="8">
      <t>ヨウ</t>
    </rPh>
    <rPh sb="11" eb="13">
      <t>セイソウ</t>
    </rPh>
    <phoneticPr fontId="2"/>
  </si>
  <si>
    <t>建築物飲料水水質検査</t>
    <rPh sb="0" eb="3">
      <t>ケンチクブツ</t>
    </rPh>
    <rPh sb="3" eb="6">
      <t>インリョウスイ</t>
    </rPh>
    <rPh sb="6" eb="8">
      <t>スイシツ</t>
    </rPh>
    <rPh sb="8" eb="10">
      <t>ケンサ</t>
    </rPh>
    <phoneticPr fontId="2"/>
  </si>
  <si>
    <t>建築物飲料水貯水槽清掃</t>
    <rPh sb="0" eb="3">
      <t>ケンチクブツ</t>
    </rPh>
    <rPh sb="3" eb="6">
      <t>インリョウスイ</t>
    </rPh>
    <rPh sb="6" eb="9">
      <t>チョスイソウ</t>
    </rPh>
    <rPh sb="9" eb="11">
      <t>セイソウ</t>
    </rPh>
    <phoneticPr fontId="2"/>
  </si>
  <si>
    <t>建築物排水管清掃</t>
    <rPh sb="0" eb="3">
      <t>ケンチクブツ</t>
    </rPh>
    <rPh sb="3" eb="6">
      <t>ハイスイカン</t>
    </rPh>
    <rPh sb="6" eb="8">
      <t>セイソウ</t>
    </rPh>
    <phoneticPr fontId="2"/>
  </si>
  <si>
    <t>建築物ねずみ昆虫等防除</t>
    <rPh sb="0" eb="3">
      <t>ケンチクブツ</t>
    </rPh>
    <rPh sb="6" eb="8">
      <t>コンチュウ</t>
    </rPh>
    <rPh sb="8" eb="9">
      <t>トウ</t>
    </rPh>
    <rPh sb="9" eb="11">
      <t>ボウジョ</t>
    </rPh>
    <phoneticPr fontId="2"/>
  </si>
  <si>
    <t>建築物環境衛生総合管理</t>
    <rPh sb="0" eb="3">
      <t>ケンチクブツ</t>
    </rPh>
    <rPh sb="3" eb="5">
      <t>カンキョウ</t>
    </rPh>
    <rPh sb="5" eb="7">
      <t>エイセイ</t>
    </rPh>
    <rPh sb="7" eb="9">
      <t>ソウゴウ</t>
    </rPh>
    <rPh sb="9" eb="11">
      <t>カンリ</t>
    </rPh>
    <phoneticPr fontId="2"/>
  </si>
  <si>
    <t>作業環境測定</t>
    <rPh sb="0" eb="2">
      <t>サギョウ</t>
    </rPh>
    <rPh sb="2" eb="4">
      <t>カンキョウ</t>
    </rPh>
    <rPh sb="4" eb="6">
      <t>ソクテイ</t>
    </rPh>
    <phoneticPr fontId="2"/>
  </si>
  <si>
    <t>ボイラー運転監視</t>
    <rPh sb="4" eb="6">
      <t>ウンテン</t>
    </rPh>
    <rPh sb="6" eb="8">
      <t>カンシ</t>
    </rPh>
    <phoneticPr fontId="2"/>
  </si>
  <si>
    <t>防火対象物定期点検</t>
    <rPh sb="0" eb="2">
      <t>ボウカ</t>
    </rPh>
    <rPh sb="2" eb="5">
      <t>タイショウブツ</t>
    </rPh>
    <rPh sb="5" eb="7">
      <t>テイキ</t>
    </rPh>
    <rPh sb="7" eb="9">
      <t>テンケン</t>
    </rPh>
    <phoneticPr fontId="2"/>
  </si>
  <si>
    <t>危険物貯蔵施設点検（地下タンク等）</t>
    <rPh sb="0" eb="3">
      <t>キケンブツ</t>
    </rPh>
    <rPh sb="3" eb="5">
      <t>チョゾウ</t>
    </rPh>
    <rPh sb="5" eb="7">
      <t>シセツ</t>
    </rPh>
    <rPh sb="7" eb="9">
      <t>テンケン</t>
    </rPh>
    <rPh sb="15" eb="16">
      <t>トウ</t>
    </rPh>
    <phoneticPr fontId="2"/>
  </si>
  <si>
    <t>消防設備点検</t>
    <rPh sb="4" eb="6">
      <t>テンケン</t>
    </rPh>
    <phoneticPr fontId="2"/>
  </si>
  <si>
    <t>日常清掃業務</t>
    <rPh sb="0" eb="2">
      <t>ニチジョウ</t>
    </rPh>
    <rPh sb="2" eb="4">
      <t>セイソウ</t>
    </rPh>
    <rPh sb="4" eb="6">
      <t>ギョウム</t>
    </rPh>
    <phoneticPr fontId="2"/>
  </si>
  <si>
    <t>定期清掃業務</t>
    <rPh sb="0" eb="2">
      <t>テイキ</t>
    </rPh>
    <rPh sb="2" eb="4">
      <t>セイソウ</t>
    </rPh>
    <rPh sb="4" eb="6">
      <t>ギョウム</t>
    </rPh>
    <phoneticPr fontId="2"/>
  </si>
  <si>
    <t>住宅維持管理業務</t>
    <rPh sb="0" eb="2">
      <t>ジュウタク</t>
    </rPh>
    <rPh sb="2" eb="4">
      <t>イジ</t>
    </rPh>
    <rPh sb="4" eb="6">
      <t>カンリ</t>
    </rPh>
    <rPh sb="6" eb="8">
      <t>ギョウム</t>
    </rPh>
    <phoneticPr fontId="2"/>
  </si>
  <si>
    <t>文化財等燻蒸業務</t>
    <rPh sb="0" eb="3">
      <t>ブンカザイ</t>
    </rPh>
    <rPh sb="3" eb="4">
      <t>トウ</t>
    </rPh>
    <rPh sb="4" eb="6">
      <t>クンジョウ</t>
    </rPh>
    <rPh sb="6" eb="8">
      <t>ギョウム</t>
    </rPh>
    <phoneticPr fontId="2"/>
  </si>
  <si>
    <t>自家用電気工作物保安管理</t>
    <rPh sb="0" eb="2">
      <t>ジカ</t>
    </rPh>
    <rPh sb="2" eb="3">
      <t>ヨウ</t>
    </rPh>
    <rPh sb="3" eb="5">
      <t>デンキ</t>
    </rPh>
    <rPh sb="5" eb="8">
      <t>コウサクブツ</t>
    </rPh>
    <rPh sb="8" eb="10">
      <t>ホアン</t>
    </rPh>
    <rPh sb="10" eb="12">
      <t>カンリ</t>
    </rPh>
    <phoneticPr fontId="2"/>
  </si>
  <si>
    <t>し尿処理施設保守点検</t>
    <rPh sb="1" eb="2">
      <t>ニョウ</t>
    </rPh>
    <rPh sb="2" eb="4">
      <t>ショリ</t>
    </rPh>
    <rPh sb="4" eb="6">
      <t>シセツ</t>
    </rPh>
    <rPh sb="6" eb="8">
      <t>ホシュ</t>
    </rPh>
    <rPh sb="8" eb="10">
      <t>テンケン</t>
    </rPh>
    <phoneticPr fontId="2"/>
  </si>
  <si>
    <t>有機センター施設保守点検</t>
    <rPh sb="0" eb="2">
      <t>ユウキ</t>
    </rPh>
    <rPh sb="6" eb="8">
      <t>シセツ</t>
    </rPh>
    <rPh sb="8" eb="10">
      <t>ホシュ</t>
    </rPh>
    <rPh sb="10" eb="12">
      <t>テンケン</t>
    </rPh>
    <phoneticPr fontId="2"/>
  </si>
  <si>
    <t>下水道処理施設維持管理業務</t>
    <rPh sb="3" eb="5">
      <t>ショリ</t>
    </rPh>
    <rPh sb="5" eb="7">
      <t>シセツ</t>
    </rPh>
    <rPh sb="7" eb="9">
      <t>イジ</t>
    </rPh>
    <rPh sb="9" eb="11">
      <t>カンリ</t>
    </rPh>
    <rPh sb="11" eb="13">
      <t>ギョウム</t>
    </rPh>
    <phoneticPr fontId="2"/>
  </si>
  <si>
    <t>下水道管路調査等</t>
    <rPh sb="0" eb="3">
      <t>ゲスイドウ</t>
    </rPh>
    <rPh sb="3" eb="4">
      <t>カン</t>
    </rPh>
    <rPh sb="4" eb="5">
      <t>ロ</t>
    </rPh>
    <rPh sb="5" eb="7">
      <t>チョウサ</t>
    </rPh>
    <rPh sb="7" eb="8">
      <t>トウ</t>
    </rPh>
    <phoneticPr fontId="2"/>
  </si>
  <si>
    <t>下水道管路等清掃</t>
    <rPh sb="4" eb="5">
      <t>ロ</t>
    </rPh>
    <rPh sb="5" eb="6">
      <t>トウ</t>
    </rPh>
    <phoneticPr fontId="2"/>
  </si>
  <si>
    <t>下水道管路流量調査</t>
    <rPh sb="0" eb="3">
      <t>ゲスイドウ</t>
    </rPh>
    <rPh sb="3" eb="4">
      <t>カン</t>
    </rPh>
    <rPh sb="4" eb="5">
      <t>ロ</t>
    </rPh>
    <rPh sb="5" eb="7">
      <t>リュウリョウ</t>
    </rPh>
    <rPh sb="7" eb="9">
      <t>チョウサ</t>
    </rPh>
    <phoneticPr fontId="2"/>
  </si>
  <si>
    <t>浄水場施設維持管理業務</t>
    <rPh sb="0" eb="3">
      <t>ジョウスイジョウ</t>
    </rPh>
    <rPh sb="3" eb="5">
      <t>シセツ</t>
    </rPh>
    <rPh sb="5" eb="7">
      <t>イジ</t>
    </rPh>
    <rPh sb="7" eb="9">
      <t>カンリ</t>
    </rPh>
    <rPh sb="9" eb="11">
      <t>ギョウム</t>
    </rPh>
    <phoneticPr fontId="2"/>
  </si>
  <si>
    <t>上水道施設清掃業務</t>
    <rPh sb="0" eb="3">
      <t>ジョウスイドウ</t>
    </rPh>
    <rPh sb="3" eb="5">
      <t>シセツ</t>
    </rPh>
    <rPh sb="5" eb="7">
      <t>セイソウ</t>
    </rPh>
    <rPh sb="7" eb="9">
      <t>ギョウム</t>
    </rPh>
    <phoneticPr fontId="2"/>
  </si>
  <si>
    <t>上水道漏水調査</t>
    <rPh sb="0" eb="3">
      <t>ジョウスイドウ</t>
    </rPh>
    <rPh sb="3" eb="5">
      <t>ロウスイ</t>
    </rPh>
    <rPh sb="5" eb="7">
      <t>チョウサ</t>
    </rPh>
    <phoneticPr fontId="2"/>
  </si>
  <si>
    <t>上水道施設保守点検</t>
    <rPh sb="0" eb="1">
      <t>ジョウ</t>
    </rPh>
    <rPh sb="1" eb="3">
      <t>スイドウ</t>
    </rPh>
    <rPh sb="3" eb="5">
      <t>シセツ</t>
    </rPh>
    <rPh sb="5" eb="7">
      <t>ホシュ</t>
    </rPh>
    <rPh sb="7" eb="9">
      <t>テンケン</t>
    </rPh>
    <phoneticPr fontId="2"/>
  </si>
  <si>
    <t>上水道管洗浄作業</t>
    <rPh sb="0" eb="3">
      <t>ジョウスイドウ</t>
    </rPh>
    <rPh sb="3" eb="4">
      <t>カン</t>
    </rPh>
    <rPh sb="4" eb="6">
      <t>センジョウ</t>
    </rPh>
    <rPh sb="6" eb="8">
      <t>サギョウ</t>
    </rPh>
    <phoneticPr fontId="2"/>
  </si>
  <si>
    <t>浄化槽保守点検</t>
    <rPh sb="3" eb="5">
      <t>ホシュ</t>
    </rPh>
    <rPh sb="5" eb="7">
      <t>テンケン</t>
    </rPh>
    <phoneticPr fontId="2"/>
  </si>
  <si>
    <t>浄化槽清掃</t>
    <rPh sb="0" eb="3">
      <t>ジョウカソウ</t>
    </rPh>
    <rPh sb="3" eb="5">
      <t>セイソウ</t>
    </rPh>
    <phoneticPr fontId="2"/>
  </si>
  <si>
    <t>電話機・交換機</t>
    <rPh sb="4" eb="7">
      <t>コウカンキ</t>
    </rPh>
    <phoneticPr fontId="2"/>
  </si>
  <si>
    <t>無線機等</t>
    <rPh sb="0" eb="3">
      <t>ムセンキ</t>
    </rPh>
    <rPh sb="3" eb="4">
      <t>トウ</t>
    </rPh>
    <phoneticPr fontId="2"/>
  </si>
  <si>
    <t>放送設備</t>
    <rPh sb="0" eb="2">
      <t>ホウソウ</t>
    </rPh>
    <rPh sb="2" eb="4">
      <t>セツビ</t>
    </rPh>
    <phoneticPr fontId="2"/>
  </si>
  <si>
    <t>観測装置保守点検</t>
    <rPh sb="0" eb="2">
      <t>カンソク</t>
    </rPh>
    <rPh sb="2" eb="4">
      <t>ソウチ</t>
    </rPh>
    <rPh sb="4" eb="6">
      <t>ホシュ</t>
    </rPh>
    <rPh sb="6" eb="8">
      <t>テンケン</t>
    </rPh>
    <phoneticPr fontId="2"/>
  </si>
  <si>
    <t>情報通信機器</t>
    <rPh sb="0" eb="2">
      <t>ジョウホウ</t>
    </rPh>
    <rPh sb="2" eb="4">
      <t>ツウシン</t>
    </rPh>
    <rPh sb="4" eb="6">
      <t>キキ</t>
    </rPh>
    <phoneticPr fontId="2"/>
  </si>
  <si>
    <t>カメラ設備保守点検</t>
    <rPh sb="3" eb="5">
      <t>セツビ</t>
    </rPh>
    <rPh sb="5" eb="7">
      <t>ホシュ</t>
    </rPh>
    <rPh sb="7" eb="9">
      <t>テンケン</t>
    </rPh>
    <phoneticPr fontId="2"/>
  </si>
  <si>
    <t>非常通報装置保守</t>
    <rPh sb="0" eb="2">
      <t>ヒジョウ</t>
    </rPh>
    <rPh sb="2" eb="4">
      <t>ツウホウ</t>
    </rPh>
    <rPh sb="4" eb="6">
      <t>ソウチ</t>
    </rPh>
    <rPh sb="6" eb="8">
      <t>ホシュ</t>
    </rPh>
    <phoneticPr fontId="2"/>
  </si>
  <si>
    <t>衛生検査業務</t>
    <rPh sb="0" eb="2">
      <t>エイセイ</t>
    </rPh>
    <rPh sb="2" eb="4">
      <t>ケンサ</t>
    </rPh>
    <rPh sb="4" eb="6">
      <t>ギョウム</t>
    </rPh>
    <phoneticPr fontId="2"/>
  </si>
  <si>
    <t>患者等給食業務</t>
    <rPh sb="0" eb="2">
      <t>カンジャ</t>
    </rPh>
    <rPh sb="2" eb="3">
      <t>トウ</t>
    </rPh>
    <rPh sb="3" eb="5">
      <t>キュウショク</t>
    </rPh>
    <rPh sb="5" eb="7">
      <t>ギョウム</t>
    </rPh>
    <phoneticPr fontId="2"/>
  </si>
  <si>
    <t>患者等搬送業務</t>
    <rPh sb="0" eb="2">
      <t>カンジャ</t>
    </rPh>
    <rPh sb="2" eb="3">
      <t>トウ</t>
    </rPh>
    <rPh sb="3" eb="5">
      <t>ハンソウ</t>
    </rPh>
    <rPh sb="5" eb="7">
      <t>ギョウム</t>
    </rPh>
    <phoneticPr fontId="2"/>
  </si>
  <si>
    <t>寝具類洗濯業務（カーテン等含む）</t>
    <rPh sb="0" eb="2">
      <t>シング</t>
    </rPh>
    <rPh sb="2" eb="3">
      <t>ルイ</t>
    </rPh>
    <rPh sb="3" eb="5">
      <t>センタク</t>
    </rPh>
    <rPh sb="5" eb="7">
      <t>ギョウム</t>
    </rPh>
    <rPh sb="12" eb="13">
      <t>トウ</t>
    </rPh>
    <rPh sb="13" eb="14">
      <t>フク</t>
    </rPh>
    <phoneticPr fontId="2"/>
  </si>
  <si>
    <t>院内清掃業務</t>
    <rPh sb="0" eb="2">
      <t>インナイ</t>
    </rPh>
    <rPh sb="2" eb="4">
      <t>セイソウ</t>
    </rPh>
    <rPh sb="4" eb="6">
      <t>ギョウム</t>
    </rPh>
    <phoneticPr fontId="2"/>
  </si>
  <si>
    <t>医療機器修理</t>
    <rPh sb="0" eb="2">
      <t>イリョウ</t>
    </rPh>
    <rPh sb="2" eb="4">
      <t>キキ</t>
    </rPh>
    <rPh sb="4" eb="6">
      <t>シュウリ</t>
    </rPh>
    <phoneticPr fontId="2"/>
  </si>
  <si>
    <t>医療用器具滅菌消毒</t>
    <rPh sb="0" eb="3">
      <t>イリョウヨウ</t>
    </rPh>
    <rPh sb="3" eb="5">
      <t>キグ</t>
    </rPh>
    <rPh sb="5" eb="7">
      <t>メッキン</t>
    </rPh>
    <rPh sb="7" eb="9">
      <t>ショウドク</t>
    </rPh>
    <phoneticPr fontId="2"/>
  </si>
  <si>
    <t>病院物品搬送管理</t>
    <rPh sb="0" eb="2">
      <t>ビョウイン</t>
    </rPh>
    <rPh sb="2" eb="4">
      <t>ブッピン</t>
    </rPh>
    <rPh sb="4" eb="6">
      <t>ハンソウ</t>
    </rPh>
    <rPh sb="6" eb="8">
      <t>カンリ</t>
    </rPh>
    <phoneticPr fontId="2"/>
  </si>
  <si>
    <t>医療機器コンサルタント</t>
    <rPh sb="0" eb="2">
      <t>イリョウ</t>
    </rPh>
    <rPh sb="2" eb="4">
      <t>キキ</t>
    </rPh>
    <phoneticPr fontId="2"/>
  </si>
  <si>
    <t>医療情報システム管理</t>
    <rPh sb="0" eb="2">
      <t>イリョウ</t>
    </rPh>
    <rPh sb="2" eb="4">
      <t>ジョウホウ</t>
    </rPh>
    <rPh sb="8" eb="10">
      <t>カンリ</t>
    </rPh>
    <phoneticPr fontId="2"/>
  </si>
  <si>
    <t>医療ガス設備保守点検</t>
    <rPh sb="0" eb="2">
      <t>イリョウ</t>
    </rPh>
    <rPh sb="4" eb="6">
      <t>セツビ</t>
    </rPh>
    <rPh sb="6" eb="8">
      <t>ホシュ</t>
    </rPh>
    <rPh sb="8" eb="10">
      <t>テンケン</t>
    </rPh>
    <phoneticPr fontId="2"/>
  </si>
  <si>
    <t>医療通信情報機器</t>
    <rPh sb="0" eb="2">
      <t>イリョウ</t>
    </rPh>
    <rPh sb="2" eb="4">
      <t>ツウシン</t>
    </rPh>
    <phoneticPr fontId="2"/>
  </si>
  <si>
    <t>空調設備</t>
    <rPh sb="2" eb="4">
      <t>セツビ</t>
    </rPh>
    <phoneticPr fontId="2"/>
  </si>
  <si>
    <t>自家用発電設備</t>
    <rPh sb="0" eb="2">
      <t>ジカ</t>
    </rPh>
    <rPh sb="2" eb="3">
      <t>ヨウ</t>
    </rPh>
    <rPh sb="3" eb="5">
      <t>ハツデン</t>
    </rPh>
    <rPh sb="5" eb="7">
      <t>セツビ</t>
    </rPh>
    <phoneticPr fontId="2"/>
  </si>
  <si>
    <t>ポンプ類</t>
    <rPh sb="3" eb="4">
      <t>ルイ</t>
    </rPh>
    <phoneticPr fontId="2"/>
  </si>
  <si>
    <t>ボイラー類</t>
    <rPh sb="4" eb="5">
      <t>ルイ</t>
    </rPh>
    <phoneticPr fontId="2"/>
  </si>
  <si>
    <t>昇降機（荷物専用含む）</t>
    <rPh sb="0" eb="3">
      <t>ショウコウキ</t>
    </rPh>
    <rPh sb="4" eb="6">
      <t>ニモツ</t>
    </rPh>
    <rPh sb="6" eb="8">
      <t>センヨウ</t>
    </rPh>
    <rPh sb="8" eb="9">
      <t>フク</t>
    </rPh>
    <phoneticPr fontId="2"/>
  </si>
  <si>
    <t>自動ドア</t>
    <rPh sb="0" eb="2">
      <t>ジドウ</t>
    </rPh>
    <phoneticPr fontId="2"/>
  </si>
  <si>
    <t>舞台装置</t>
    <rPh sb="0" eb="2">
      <t>ブタイ</t>
    </rPh>
    <rPh sb="2" eb="4">
      <t>ソウチ</t>
    </rPh>
    <phoneticPr fontId="2"/>
  </si>
  <si>
    <t>音響設備</t>
    <rPh sb="0" eb="2">
      <t>オンキョウ</t>
    </rPh>
    <rPh sb="2" eb="4">
      <t>セツビ</t>
    </rPh>
    <phoneticPr fontId="2"/>
  </si>
  <si>
    <t>照明制御設備</t>
    <rPh sb="0" eb="2">
      <t>ショウメイ</t>
    </rPh>
    <rPh sb="2" eb="4">
      <t>セイギョ</t>
    </rPh>
    <rPh sb="4" eb="6">
      <t>セツビ</t>
    </rPh>
    <phoneticPr fontId="2"/>
  </si>
  <si>
    <t>視聴覚機器</t>
    <rPh sb="0" eb="3">
      <t>シチョウカク</t>
    </rPh>
    <rPh sb="3" eb="5">
      <t>キキ</t>
    </rPh>
    <phoneticPr fontId="2"/>
  </si>
  <si>
    <t>運動用機械・器具</t>
    <rPh sb="0" eb="3">
      <t>ウンドウヨウ</t>
    </rPh>
    <rPh sb="3" eb="5">
      <t>キカイ</t>
    </rPh>
    <rPh sb="6" eb="8">
      <t>キグ</t>
    </rPh>
    <phoneticPr fontId="2"/>
  </si>
  <si>
    <t>厨房機器保守点検</t>
    <rPh sb="0" eb="2">
      <t>チュウボウ</t>
    </rPh>
    <rPh sb="2" eb="4">
      <t>キキ</t>
    </rPh>
    <rPh sb="4" eb="6">
      <t>ホシュ</t>
    </rPh>
    <rPh sb="6" eb="8">
      <t>テンケン</t>
    </rPh>
    <phoneticPr fontId="2"/>
  </si>
  <si>
    <t>シャッター等建具保守点検</t>
    <rPh sb="5" eb="6">
      <t>トウ</t>
    </rPh>
    <rPh sb="6" eb="8">
      <t>タテグ</t>
    </rPh>
    <rPh sb="8" eb="10">
      <t>ホシュ</t>
    </rPh>
    <rPh sb="10" eb="12">
      <t>テンケン</t>
    </rPh>
    <phoneticPr fontId="2"/>
  </si>
  <si>
    <t>再生資源物回収</t>
    <rPh sb="0" eb="2">
      <t>サイセイ</t>
    </rPh>
    <rPh sb="2" eb="4">
      <t>シゲン</t>
    </rPh>
    <rPh sb="4" eb="5">
      <t>ブツ</t>
    </rPh>
    <rPh sb="5" eb="7">
      <t>カイシュウ</t>
    </rPh>
    <phoneticPr fontId="2"/>
  </si>
  <si>
    <t>再生資源物分類</t>
    <rPh sb="0" eb="2">
      <t>サイセイ</t>
    </rPh>
    <rPh sb="2" eb="4">
      <t>シゲン</t>
    </rPh>
    <rPh sb="4" eb="5">
      <t>ブツ</t>
    </rPh>
    <rPh sb="5" eb="7">
      <t>ブンルイ</t>
    </rPh>
    <phoneticPr fontId="2"/>
  </si>
  <si>
    <t>し尿収集運搬業務</t>
    <rPh sb="1" eb="2">
      <t>ニョウ</t>
    </rPh>
    <rPh sb="2" eb="4">
      <t>シュウシュウ</t>
    </rPh>
    <rPh sb="4" eb="6">
      <t>ウンパン</t>
    </rPh>
    <rPh sb="6" eb="8">
      <t>ギョウム</t>
    </rPh>
    <phoneticPr fontId="2"/>
  </si>
  <si>
    <t>点検整備</t>
    <rPh sb="0" eb="2">
      <t>テンケン</t>
    </rPh>
    <rPh sb="2" eb="4">
      <t>セイビ</t>
    </rPh>
    <phoneticPr fontId="2"/>
  </si>
  <si>
    <t>板金・塗装</t>
    <rPh sb="0" eb="2">
      <t>バンキン</t>
    </rPh>
    <rPh sb="3" eb="5">
      <t>トソウ</t>
    </rPh>
    <phoneticPr fontId="2"/>
  </si>
  <si>
    <t>船舶整備・修理</t>
    <rPh sb="0" eb="2">
      <t>センパク</t>
    </rPh>
    <rPh sb="2" eb="4">
      <t>セイビ</t>
    </rPh>
    <rPh sb="5" eb="7">
      <t>シュウリ</t>
    </rPh>
    <phoneticPr fontId="2"/>
  </si>
  <si>
    <t>特殊車両の点検・修理</t>
    <rPh sb="0" eb="2">
      <t>トクシュ</t>
    </rPh>
    <rPh sb="2" eb="4">
      <t>シャリョウ</t>
    </rPh>
    <rPh sb="5" eb="7">
      <t>テンケン</t>
    </rPh>
    <rPh sb="8" eb="10">
      <t>シュウリ</t>
    </rPh>
    <phoneticPr fontId="2"/>
  </si>
  <si>
    <t>通学用バス</t>
    <rPh sb="0" eb="3">
      <t>ツウガクヨウ</t>
    </rPh>
    <phoneticPr fontId="2"/>
  </si>
  <si>
    <t>タクシー運送</t>
    <rPh sb="4" eb="6">
      <t>ウンソウ</t>
    </rPh>
    <phoneticPr fontId="2"/>
  </si>
  <si>
    <t>一般貸切旅客自動車運送</t>
    <rPh sb="0" eb="2">
      <t>イッパン</t>
    </rPh>
    <rPh sb="2" eb="4">
      <t>カシキリ</t>
    </rPh>
    <rPh sb="4" eb="6">
      <t>リョキャク</t>
    </rPh>
    <rPh sb="6" eb="9">
      <t>ジドウシャ</t>
    </rPh>
    <rPh sb="9" eb="11">
      <t>ウンソウ</t>
    </rPh>
    <phoneticPr fontId="2"/>
  </si>
  <si>
    <t>一般乗合旅客自動車運送</t>
    <rPh sb="0" eb="2">
      <t>イッパン</t>
    </rPh>
    <rPh sb="2" eb="4">
      <t>ノリアイ</t>
    </rPh>
    <rPh sb="4" eb="6">
      <t>リョキャク</t>
    </rPh>
    <rPh sb="6" eb="9">
      <t>ジドウシャ</t>
    </rPh>
    <rPh sb="9" eb="11">
      <t>ウンソウ</t>
    </rPh>
    <phoneticPr fontId="2"/>
  </si>
  <si>
    <t>福祉タクシー等</t>
    <rPh sb="0" eb="2">
      <t>フクシ</t>
    </rPh>
    <rPh sb="6" eb="7">
      <t>トウ</t>
    </rPh>
    <phoneticPr fontId="2"/>
  </si>
  <si>
    <t>給食配送</t>
    <rPh sb="0" eb="2">
      <t>キュウショク</t>
    </rPh>
    <rPh sb="2" eb="4">
      <t>ハイソウ</t>
    </rPh>
    <phoneticPr fontId="2"/>
  </si>
  <si>
    <t>美術品輸送</t>
    <rPh sb="0" eb="2">
      <t>ビジュツ</t>
    </rPh>
    <rPh sb="2" eb="3">
      <t>ヒン</t>
    </rPh>
    <rPh sb="3" eb="5">
      <t>ユソウ</t>
    </rPh>
    <phoneticPr fontId="2"/>
  </si>
  <si>
    <t>梱包・発送業務</t>
    <rPh sb="0" eb="2">
      <t>コンポウ</t>
    </rPh>
    <rPh sb="3" eb="5">
      <t>ハッソウ</t>
    </rPh>
    <rPh sb="5" eb="7">
      <t>ギョウム</t>
    </rPh>
    <phoneticPr fontId="2"/>
  </si>
  <si>
    <t>一般事務</t>
    <rPh sb="2" eb="4">
      <t>ジム</t>
    </rPh>
    <phoneticPr fontId="2"/>
  </si>
  <si>
    <t>技術系業務</t>
    <rPh sb="0" eb="2">
      <t>ギジュツ</t>
    </rPh>
    <rPh sb="2" eb="3">
      <t>ケイ</t>
    </rPh>
    <rPh sb="3" eb="5">
      <t>ギョウム</t>
    </rPh>
    <phoneticPr fontId="2"/>
  </si>
  <si>
    <t>受付･案内</t>
    <rPh sb="0" eb="2">
      <t>ウケツケ</t>
    </rPh>
    <rPh sb="3" eb="5">
      <t>アンナイ</t>
    </rPh>
    <phoneticPr fontId="2"/>
  </si>
  <si>
    <t>各種研修講師</t>
    <rPh sb="0" eb="2">
      <t>カクシュ</t>
    </rPh>
    <rPh sb="2" eb="4">
      <t>ケンシュウ</t>
    </rPh>
    <rPh sb="4" eb="6">
      <t>コウシ</t>
    </rPh>
    <phoneticPr fontId="2"/>
  </si>
  <si>
    <t>データ入出力</t>
    <rPh sb="4" eb="5">
      <t>シュツ</t>
    </rPh>
    <phoneticPr fontId="2"/>
  </si>
  <si>
    <t>介護サービス</t>
    <rPh sb="0" eb="2">
      <t>カイゴ</t>
    </rPh>
    <phoneticPr fontId="2"/>
  </si>
  <si>
    <t>入浴サービス</t>
    <rPh sb="0" eb="2">
      <t>ニュウヨク</t>
    </rPh>
    <phoneticPr fontId="2"/>
  </si>
  <si>
    <t>食事サービス</t>
    <rPh sb="0" eb="2">
      <t>ショクジ</t>
    </rPh>
    <phoneticPr fontId="2"/>
  </si>
  <si>
    <t>疾病予防業務</t>
    <rPh sb="0" eb="2">
      <t>シッペイ</t>
    </rPh>
    <rPh sb="2" eb="4">
      <t>ヨボウ</t>
    </rPh>
    <rPh sb="4" eb="6">
      <t>ギョウム</t>
    </rPh>
    <phoneticPr fontId="2"/>
  </si>
  <si>
    <t>学校等給食調理業務</t>
    <rPh sb="0" eb="2">
      <t>ガッコウ</t>
    </rPh>
    <rPh sb="2" eb="3">
      <t>トウ</t>
    </rPh>
    <rPh sb="3" eb="5">
      <t>キュウショク</t>
    </rPh>
    <rPh sb="5" eb="7">
      <t>チョウリ</t>
    </rPh>
    <rPh sb="7" eb="9">
      <t>ギョウム</t>
    </rPh>
    <phoneticPr fontId="2"/>
  </si>
  <si>
    <t>保育所給食調理業務</t>
    <rPh sb="0" eb="2">
      <t>ホイク</t>
    </rPh>
    <rPh sb="2" eb="3">
      <t>トコロ</t>
    </rPh>
    <rPh sb="3" eb="5">
      <t>キュウショク</t>
    </rPh>
    <rPh sb="5" eb="7">
      <t>チョウリ</t>
    </rPh>
    <rPh sb="7" eb="9">
      <t>ギョウム</t>
    </rPh>
    <phoneticPr fontId="2"/>
  </si>
  <si>
    <t>道路清掃</t>
    <rPh sb="0" eb="2">
      <t>ドウロ</t>
    </rPh>
    <rPh sb="2" eb="4">
      <t>セイソウ</t>
    </rPh>
    <phoneticPr fontId="2"/>
  </si>
  <si>
    <t>道路除草</t>
    <rPh sb="0" eb="2">
      <t>ドウロ</t>
    </rPh>
    <rPh sb="2" eb="4">
      <t>ジョソウ</t>
    </rPh>
    <phoneticPr fontId="2"/>
  </si>
  <si>
    <t>樹木管理</t>
    <rPh sb="2" eb="4">
      <t>カンリ</t>
    </rPh>
    <phoneticPr fontId="2"/>
  </si>
  <si>
    <t>樹木剪定・伐採</t>
    <rPh sb="0" eb="2">
      <t>ジュモク</t>
    </rPh>
    <rPh sb="2" eb="4">
      <t>センテイ</t>
    </rPh>
    <rPh sb="5" eb="7">
      <t>バッサイ</t>
    </rPh>
    <phoneticPr fontId="2"/>
  </si>
  <si>
    <t>薬剤散布</t>
    <rPh sb="0" eb="2">
      <t>ヤクザイ</t>
    </rPh>
    <rPh sb="2" eb="4">
      <t>サンプ</t>
    </rPh>
    <phoneticPr fontId="2"/>
  </si>
  <si>
    <t>庭園管理</t>
    <rPh sb="0" eb="2">
      <t>テイエン</t>
    </rPh>
    <rPh sb="2" eb="4">
      <t>カンリ</t>
    </rPh>
    <phoneticPr fontId="2"/>
  </si>
  <si>
    <t>芝生管理</t>
    <rPh sb="0" eb="2">
      <t>シバフ</t>
    </rPh>
    <rPh sb="2" eb="4">
      <t>カンリ</t>
    </rPh>
    <phoneticPr fontId="2"/>
  </si>
  <si>
    <t>遊具管理</t>
    <rPh sb="0" eb="2">
      <t>ユウグ</t>
    </rPh>
    <rPh sb="2" eb="4">
      <t>カンリ</t>
    </rPh>
    <phoneticPr fontId="2"/>
  </si>
  <si>
    <t>山林管理</t>
    <rPh sb="0" eb="2">
      <t>サンリン</t>
    </rPh>
    <rPh sb="2" eb="4">
      <t>カンリ</t>
    </rPh>
    <phoneticPr fontId="2"/>
  </si>
  <si>
    <t>害虫駆除</t>
    <rPh sb="0" eb="2">
      <t>ガイチュウ</t>
    </rPh>
    <rPh sb="2" eb="4">
      <t>クジョ</t>
    </rPh>
    <phoneticPr fontId="2"/>
  </si>
  <si>
    <t>鳥獣害対策</t>
    <rPh sb="0" eb="2">
      <t>チョウジュウ</t>
    </rPh>
    <rPh sb="2" eb="3">
      <t>ガイ</t>
    </rPh>
    <rPh sb="3" eb="5">
      <t>タイサク</t>
    </rPh>
    <phoneticPr fontId="2"/>
  </si>
  <si>
    <t>松くい虫防除</t>
    <rPh sb="0" eb="1">
      <t>マツ</t>
    </rPh>
    <rPh sb="3" eb="4">
      <t>ムシ</t>
    </rPh>
    <rPh sb="4" eb="6">
      <t>ボウジョ</t>
    </rPh>
    <phoneticPr fontId="2"/>
  </si>
  <si>
    <t>ネットワーク保守・運用</t>
    <rPh sb="6" eb="8">
      <t>ホシュ</t>
    </rPh>
    <rPh sb="9" eb="11">
      <t>ウンヨウ</t>
    </rPh>
    <phoneticPr fontId="2"/>
  </si>
  <si>
    <t>ホームページ作成</t>
    <rPh sb="6" eb="8">
      <t>サクセイ</t>
    </rPh>
    <phoneticPr fontId="2"/>
  </si>
  <si>
    <t>コンピュータ機器保守</t>
    <rPh sb="6" eb="8">
      <t>キキ</t>
    </rPh>
    <rPh sb="8" eb="10">
      <t>ホシュ</t>
    </rPh>
    <phoneticPr fontId="2"/>
  </si>
  <si>
    <t>通信回線サービス提供</t>
    <rPh sb="0" eb="2">
      <t>ツウシン</t>
    </rPh>
    <rPh sb="2" eb="4">
      <t>カイセン</t>
    </rPh>
    <rPh sb="8" eb="10">
      <t>テイキョウ</t>
    </rPh>
    <phoneticPr fontId="2"/>
  </si>
  <si>
    <t>証明書等交付サービス</t>
    <rPh sb="0" eb="3">
      <t>ショウメイショ</t>
    </rPh>
    <rPh sb="3" eb="4">
      <t>トウ</t>
    </rPh>
    <rPh sb="4" eb="6">
      <t>コウフ</t>
    </rPh>
    <phoneticPr fontId="2"/>
  </si>
  <si>
    <t>電算処理</t>
    <rPh sb="0" eb="2">
      <t>デンサン</t>
    </rPh>
    <rPh sb="2" eb="4">
      <t>ショリ</t>
    </rPh>
    <phoneticPr fontId="2"/>
  </si>
  <si>
    <t>納税代行</t>
    <rPh sb="0" eb="2">
      <t>ノウゼイ</t>
    </rPh>
    <rPh sb="2" eb="4">
      <t>ダイコウ</t>
    </rPh>
    <phoneticPr fontId="2"/>
  </si>
  <si>
    <t>映画、スライド制作</t>
    <rPh sb="7" eb="9">
      <t>セイサク</t>
    </rPh>
    <phoneticPr fontId="2"/>
  </si>
  <si>
    <t>ビデオ、ＤＶＤ制作</t>
    <rPh sb="7" eb="9">
      <t>セイサク</t>
    </rPh>
    <phoneticPr fontId="2"/>
  </si>
  <si>
    <t>録音、ＣＤ制作</t>
    <rPh sb="0" eb="2">
      <t>ロクオン</t>
    </rPh>
    <rPh sb="5" eb="7">
      <t>セイサク</t>
    </rPh>
    <phoneticPr fontId="2"/>
  </si>
  <si>
    <t>写真撮影</t>
    <rPh sb="0" eb="2">
      <t>シャシン</t>
    </rPh>
    <rPh sb="2" eb="4">
      <t>サツエイ</t>
    </rPh>
    <phoneticPr fontId="2"/>
  </si>
  <si>
    <t>企画運営等一式</t>
    <rPh sb="0" eb="2">
      <t>キカク</t>
    </rPh>
    <rPh sb="2" eb="4">
      <t>ウンエイ</t>
    </rPh>
    <rPh sb="4" eb="5">
      <t>トウ</t>
    </rPh>
    <rPh sb="5" eb="7">
      <t>イッシキ</t>
    </rPh>
    <phoneticPr fontId="2"/>
  </si>
  <si>
    <t>展示業務</t>
    <rPh sb="2" eb="4">
      <t>ギョウム</t>
    </rPh>
    <phoneticPr fontId="2"/>
  </si>
  <si>
    <t>音響、照明</t>
    <rPh sb="0" eb="2">
      <t>オンキョウ</t>
    </rPh>
    <phoneticPr fontId="2"/>
  </si>
  <si>
    <t>環境調査</t>
    <rPh sb="0" eb="2">
      <t>カンキョウ</t>
    </rPh>
    <rPh sb="2" eb="4">
      <t>チョウサ</t>
    </rPh>
    <phoneticPr fontId="2"/>
  </si>
  <si>
    <t>騒音・振動調査</t>
    <rPh sb="0" eb="2">
      <t>ソウオン</t>
    </rPh>
    <rPh sb="3" eb="5">
      <t>シンドウ</t>
    </rPh>
    <rPh sb="5" eb="7">
      <t>チョウサ</t>
    </rPh>
    <phoneticPr fontId="2"/>
  </si>
  <si>
    <t>水質検査</t>
    <rPh sb="0" eb="2">
      <t>スイシツ</t>
    </rPh>
    <rPh sb="2" eb="4">
      <t>ケンサ</t>
    </rPh>
    <phoneticPr fontId="2"/>
  </si>
  <si>
    <t>食品、衛生検査</t>
    <rPh sb="0" eb="2">
      <t>ショクヒン</t>
    </rPh>
    <rPh sb="3" eb="5">
      <t>エイセイ</t>
    </rPh>
    <rPh sb="5" eb="7">
      <t>ケンサ</t>
    </rPh>
    <phoneticPr fontId="2"/>
  </si>
  <si>
    <t>腸内細菌検査</t>
    <rPh sb="0" eb="2">
      <t>チョウナイ</t>
    </rPh>
    <rPh sb="2" eb="4">
      <t>サイキン</t>
    </rPh>
    <rPh sb="4" eb="6">
      <t>ケンサ</t>
    </rPh>
    <phoneticPr fontId="2"/>
  </si>
  <si>
    <t>飲料水検査</t>
    <rPh sb="0" eb="3">
      <t>インリョウスイ</t>
    </rPh>
    <rPh sb="3" eb="5">
      <t>ケンサ</t>
    </rPh>
    <phoneticPr fontId="2"/>
  </si>
  <si>
    <t>特殊分析</t>
    <rPh sb="0" eb="2">
      <t>トクシュ</t>
    </rPh>
    <rPh sb="2" eb="4">
      <t>ブンセキ</t>
    </rPh>
    <phoneticPr fontId="2"/>
  </si>
  <si>
    <t>各種アンケート調査</t>
    <rPh sb="0" eb="2">
      <t>カクシュ</t>
    </rPh>
    <rPh sb="7" eb="9">
      <t>チョウサ</t>
    </rPh>
    <phoneticPr fontId="2"/>
  </si>
  <si>
    <t>施策、計画策定</t>
    <rPh sb="0" eb="2">
      <t>シサク</t>
    </rPh>
    <rPh sb="3" eb="5">
      <t>ケイカク</t>
    </rPh>
    <rPh sb="5" eb="7">
      <t>サクテイ</t>
    </rPh>
    <phoneticPr fontId="2"/>
  </si>
  <si>
    <t>文化財・発掘調査</t>
    <rPh sb="0" eb="3">
      <t>ブンカザイ</t>
    </rPh>
    <rPh sb="4" eb="6">
      <t>ハックツ</t>
    </rPh>
    <rPh sb="6" eb="8">
      <t>チョウサ</t>
    </rPh>
    <phoneticPr fontId="2"/>
  </si>
  <si>
    <t>交通量調査</t>
    <rPh sb="0" eb="2">
      <t>コウツウ</t>
    </rPh>
    <rPh sb="2" eb="3">
      <t>リョウ</t>
    </rPh>
    <rPh sb="3" eb="5">
      <t>チョウサ</t>
    </rPh>
    <phoneticPr fontId="2"/>
  </si>
  <si>
    <t>世論調査</t>
    <rPh sb="0" eb="2">
      <t>ヨロン</t>
    </rPh>
    <rPh sb="2" eb="4">
      <t>チョウサ</t>
    </rPh>
    <phoneticPr fontId="2"/>
  </si>
  <si>
    <t>試験問題・学力テスト</t>
    <rPh sb="0" eb="2">
      <t>シケン</t>
    </rPh>
    <rPh sb="2" eb="4">
      <t>モンダイ</t>
    </rPh>
    <rPh sb="5" eb="7">
      <t>ガクリョク</t>
    </rPh>
    <phoneticPr fontId="2"/>
  </si>
  <si>
    <t>ホームページ・広報誌有料広告販売</t>
    <rPh sb="7" eb="10">
      <t>コウホウシ</t>
    </rPh>
    <rPh sb="10" eb="12">
      <t>ユウリョウ</t>
    </rPh>
    <rPh sb="12" eb="14">
      <t>コウコク</t>
    </rPh>
    <rPh sb="14" eb="16">
      <t>ハンバイ</t>
    </rPh>
    <phoneticPr fontId="2"/>
  </si>
  <si>
    <t>健康診断</t>
    <rPh sb="0" eb="2">
      <t>ケンコウ</t>
    </rPh>
    <rPh sb="2" eb="4">
      <t>シンダン</t>
    </rPh>
    <phoneticPr fontId="2"/>
  </si>
  <si>
    <t>結核検診</t>
    <rPh sb="0" eb="2">
      <t>ケッカク</t>
    </rPh>
    <rPh sb="2" eb="4">
      <t>ケンシン</t>
    </rPh>
    <phoneticPr fontId="2"/>
  </si>
  <si>
    <t>各種ガン検診</t>
    <rPh sb="0" eb="2">
      <t>カクシュ</t>
    </rPh>
    <rPh sb="4" eb="6">
      <t>ケンシン</t>
    </rPh>
    <phoneticPr fontId="2"/>
  </si>
  <si>
    <t>各種衛生検査</t>
    <rPh sb="0" eb="2">
      <t>カクシュ</t>
    </rPh>
    <rPh sb="2" eb="4">
      <t>エイセイ</t>
    </rPh>
    <rPh sb="4" eb="6">
      <t>ケンサ</t>
    </rPh>
    <phoneticPr fontId="2"/>
  </si>
  <si>
    <t>金属類</t>
    <rPh sb="0" eb="2">
      <t>キンゾク</t>
    </rPh>
    <rPh sb="2" eb="3">
      <t>ルイ</t>
    </rPh>
    <phoneticPr fontId="2"/>
  </si>
  <si>
    <t>非金属類</t>
    <rPh sb="0" eb="3">
      <t>ヒキンゾク</t>
    </rPh>
    <rPh sb="3" eb="4">
      <t>ルイ</t>
    </rPh>
    <phoneticPr fontId="2"/>
  </si>
  <si>
    <t>紙類</t>
    <rPh sb="0" eb="2">
      <t>カミルイ</t>
    </rPh>
    <phoneticPr fontId="2"/>
  </si>
  <si>
    <t>車両</t>
    <rPh sb="0" eb="2">
      <t>シャリョウ</t>
    </rPh>
    <phoneticPr fontId="2"/>
  </si>
  <si>
    <t>翻訳業務</t>
    <rPh sb="0" eb="2">
      <t>ホンヤク</t>
    </rPh>
    <rPh sb="2" eb="4">
      <t>ギョウム</t>
    </rPh>
    <phoneticPr fontId="2"/>
  </si>
  <si>
    <t>速記業務</t>
    <rPh sb="0" eb="2">
      <t>ソッキ</t>
    </rPh>
    <rPh sb="2" eb="4">
      <t>ギョウム</t>
    </rPh>
    <phoneticPr fontId="2"/>
  </si>
  <si>
    <t>傷害保険</t>
    <rPh sb="0" eb="2">
      <t>ショウガイ</t>
    </rPh>
    <rPh sb="2" eb="4">
      <t>ホケン</t>
    </rPh>
    <phoneticPr fontId="2"/>
  </si>
  <si>
    <t>旅行業務</t>
    <rPh sb="0" eb="2">
      <t>リョコウ</t>
    </rPh>
    <rPh sb="2" eb="4">
      <t>ギョウム</t>
    </rPh>
    <phoneticPr fontId="2"/>
  </si>
  <si>
    <t>001</t>
  </si>
  <si>
    <t>002</t>
  </si>
  <si>
    <t>003</t>
  </si>
  <si>
    <t>004</t>
  </si>
  <si>
    <t>005</t>
  </si>
  <si>
    <t>006</t>
  </si>
  <si>
    <t>007</t>
  </si>
  <si>
    <t>008</t>
  </si>
  <si>
    <t>009</t>
  </si>
  <si>
    <t>010</t>
  </si>
  <si>
    <t>011</t>
  </si>
  <si>
    <t>012</t>
  </si>
  <si>
    <t>013</t>
  </si>
  <si>
    <t>014</t>
  </si>
  <si>
    <t>015</t>
  </si>
  <si>
    <t>016</t>
  </si>
  <si>
    <t>017</t>
  </si>
  <si>
    <t>018</t>
  </si>
  <si>
    <t>019</t>
  </si>
  <si>
    <t>020</t>
  </si>
  <si>
    <t>必要な法令上の許可・登録等、特記事項</t>
    <rPh sb="14" eb="16">
      <t>トッキ</t>
    </rPh>
    <rPh sb="16" eb="18">
      <t>ジコウ</t>
    </rPh>
    <phoneticPr fontId="5"/>
  </si>
  <si>
    <t>要資格（警備業認定機械警備業務開始届）</t>
    <rPh sb="0" eb="1">
      <t>ヨウ</t>
    </rPh>
    <rPh sb="1" eb="3">
      <t>シカク</t>
    </rPh>
    <rPh sb="4" eb="6">
      <t>ケイビ</t>
    </rPh>
    <rPh sb="6" eb="7">
      <t>ギョウ</t>
    </rPh>
    <rPh sb="7" eb="9">
      <t>ニンテイ</t>
    </rPh>
    <rPh sb="9" eb="11">
      <t>キカイ</t>
    </rPh>
    <rPh sb="11" eb="13">
      <t>ケイビ</t>
    </rPh>
    <rPh sb="13" eb="15">
      <t>ギョウム</t>
    </rPh>
    <rPh sb="15" eb="17">
      <t>カイシ</t>
    </rPh>
    <rPh sb="17" eb="18">
      <t>トドケ</t>
    </rPh>
    <phoneticPr fontId="2"/>
  </si>
  <si>
    <t>要資格（警備業認定業務開始届 ）</t>
    <rPh sb="0" eb="1">
      <t>ヨウ</t>
    </rPh>
    <rPh sb="1" eb="3">
      <t>シカク</t>
    </rPh>
    <rPh sb="9" eb="11">
      <t>ギョウム</t>
    </rPh>
    <rPh sb="11" eb="13">
      <t>カイシ</t>
    </rPh>
    <rPh sb="13" eb="14">
      <t>トドケ</t>
    </rPh>
    <phoneticPr fontId="2"/>
  </si>
  <si>
    <t>要資格（建築物清掃業登録又は建築物環境衛生総合管理業登録）</t>
    <rPh sb="0" eb="1">
      <t>ヨウ</t>
    </rPh>
    <rPh sb="1" eb="3">
      <t>シカク</t>
    </rPh>
    <rPh sb="4" eb="7">
      <t>ケンチクブツ</t>
    </rPh>
    <rPh sb="7" eb="9">
      <t>セイソウ</t>
    </rPh>
    <rPh sb="9" eb="10">
      <t>ギョウ</t>
    </rPh>
    <rPh sb="10" eb="12">
      <t>トウロク</t>
    </rPh>
    <rPh sb="12" eb="13">
      <t>マタ</t>
    </rPh>
    <phoneticPr fontId="2"/>
  </si>
  <si>
    <t>要資格（建築物空気環境測定業登録又は建築物環境衛生総合管理業登録）</t>
    <rPh sb="0" eb="1">
      <t>ヨウ</t>
    </rPh>
    <rPh sb="1" eb="3">
      <t>シカク</t>
    </rPh>
    <rPh sb="4" eb="7">
      <t>ケンチクブツ</t>
    </rPh>
    <rPh sb="7" eb="9">
      <t>クウキ</t>
    </rPh>
    <rPh sb="9" eb="11">
      <t>カンキョウ</t>
    </rPh>
    <rPh sb="11" eb="13">
      <t>ソクテイ</t>
    </rPh>
    <rPh sb="13" eb="14">
      <t>ギョウ</t>
    </rPh>
    <rPh sb="14" eb="16">
      <t>トウロク</t>
    </rPh>
    <phoneticPr fontId="2"/>
  </si>
  <si>
    <t>要資格（建築物空気調和用ダクト清掃業登録又は建築物環境衛生総合管理業登録）</t>
    <rPh sb="0" eb="1">
      <t>ヨウ</t>
    </rPh>
    <rPh sb="1" eb="3">
      <t>シカク</t>
    </rPh>
    <rPh sb="4" eb="7">
      <t>ケンチクブツ</t>
    </rPh>
    <rPh sb="7" eb="9">
      <t>クウキ</t>
    </rPh>
    <rPh sb="9" eb="11">
      <t>チョウワ</t>
    </rPh>
    <rPh sb="11" eb="12">
      <t>ヨウ</t>
    </rPh>
    <rPh sb="15" eb="17">
      <t>セイソウ</t>
    </rPh>
    <rPh sb="17" eb="18">
      <t>ギョウ</t>
    </rPh>
    <rPh sb="18" eb="20">
      <t>トウロク</t>
    </rPh>
    <phoneticPr fontId="2"/>
  </si>
  <si>
    <t>要資格（建築物飲料水水質検査業登録又は建築物環境衛生総合管理業登録）</t>
    <rPh sb="0" eb="1">
      <t>ヨウ</t>
    </rPh>
    <rPh sb="1" eb="3">
      <t>シカク</t>
    </rPh>
    <rPh sb="4" eb="7">
      <t>ケンチクブツ</t>
    </rPh>
    <rPh sb="7" eb="10">
      <t>インリョウスイ</t>
    </rPh>
    <rPh sb="10" eb="12">
      <t>スイシツ</t>
    </rPh>
    <rPh sb="12" eb="14">
      <t>ケンサ</t>
    </rPh>
    <rPh sb="14" eb="15">
      <t>ギョウ</t>
    </rPh>
    <rPh sb="15" eb="17">
      <t>トウロク</t>
    </rPh>
    <phoneticPr fontId="2"/>
  </si>
  <si>
    <t>要資格（建築物飲料水貯水槽清掃業登録又は建築物環境衛生総合管理業登録）</t>
    <rPh sb="0" eb="1">
      <t>ヨウ</t>
    </rPh>
    <rPh sb="1" eb="3">
      <t>シカク</t>
    </rPh>
    <rPh sb="4" eb="7">
      <t>ケンチクブツ</t>
    </rPh>
    <rPh sb="7" eb="10">
      <t>インリョウスイ</t>
    </rPh>
    <rPh sb="10" eb="13">
      <t>チョスイソウ</t>
    </rPh>
    <rPh sb="13" eb="15">
      <t>セイソウ</t>
    </rPh>
    <rPh sb="15" eb="16">
      <t>ギョウ</t>
    </rPh>
    <rPh sb="16" eb="18">
      <t>トウロク</t>
    </rPh>
    <phoneticPr fontId="2"/>
  </si>
  <si>
    <t>要資格（建築物排水管清掃業登録又は建築物環境衛生総合管理業登録）</t>
    <rPh sb="0" eb="1">
      <t>ヨウ</t>
    </rPh>
    <rPh sb="1" eb="3">
      <t>シカク</t>
    </rPh>
    <rPh sb="4" eb="7">
      <t>ケンチクブツ</t>
    </rPh>
    <rPh sb="7" eb="10">
      <t>ハイスイカン</t>
    </rPh>
    <rPh sb="10" eb="12">
      <t>セイソウ</t>
    </rPh>
    <rPh sb="12" eb="13">
      <t>ギョウ</t>
    </rPh>
    <rPh sb="13" eb="15">
      <t>トウロク</t>
    </rPh>
    <phoneticPr fontId="2"/>
  </si>
  <si>
    <t>要資格（建築物ねずみ昆虫等防除業登録又は建築物環境衛生総合管理業登録）</t>
    <rPh sb="0" eb="1">
      <t>ヨウ</t>
    </rPh>
    <rPh sb="1" eb="3">
      <t>シカク</t>
    </rPh>
    <rPh sb="4" eb="7">
      <t>ケンチクブツ</t>
    </rPh>
    <rPh sb="10" eb="13">
      <t>コンチュウナド</t>
    </rPh>
    <rPh sb="13" eb="15">
      <t>ボウジョ</t>
    </rPh>
    <rPh sb="15" eb="16">
      <t>ギョウ</t>
    </rPh>
    <rPh sb="16" eb="18">
      <t>トウロク</t>
    </rPh>
    <phoneticPr fontId="2"/>
  </si>
  <si>
    <t>要資格（建築物環境衛生総合管理業登録）</t>
    <rPh sb="0" eb="1">
      <t>ヨウ</t>
    </rPh>
    <rPh sb="1" eb="3">
      <t>シカク</t>
    </rPh>
    <rPh sb="4" eb="7">
      <t>ケンチクブツ</t>
    </rPh>
    <rPh sb="15" eb="16">
      <t>ギョウ</t>
    </rPh>
    <rPh sb="16" eb="18">
      <t>トウロク</t>
    </rPh>
    <phoneticPr fontId="2"/>
  </si>
  <si>
    <t>要資格（作業環境測定機関登録）</t>
    <rPh sb="0" eb="1">
      <t>ヨウ</t>
    </rPh>
    <rPh sb="1" eb="3">
      <t>シカク</t>
    </rPh>
    <rPh sb="10" eb="12">
      <t>キカン</t>
    </rPh>
    <rPh sb="12" eb="14">
      <t>トウロク</t>
    </rPh>
    <phoneticPr fontId="2"/>
  </si>
  <si>
    <t>要資格（ボイラー技士）</t>
    <rPh sb="0" eb="1">
      <t>ヨウ</t>
    </rPh>
    <rPh sb="1" eb="3">
      <t>シカク</t>
    </rPh>
    <rPh sb="8" eb="10">
      <t>ギシ</t>
    </rPh>
    <phoneticPr fontId="2"/>
  </si>
  <si>
    <t>要資格（防火対象物点検資格者）</t>
    <rPh sb="0" eb="1">
      <t>ヨウ</t>
    </rPh>
    <rPh sb="1" eb="3">
      <t>シカク</t>
    </rPh>
    <rPh sb="11" eb="14">
      <t>シカクシャ</t>
    </rPh>
    <phoneticPr fontId="2"/>
  </si>
  <si>
    <t>要資格（危険物取扱者）</t>
    <rPh sb="0" eb="1">
      <t>ヨウ</t>
    </rPh>
    <rPh sb="1" eb="3">
      <t>シカク</t>
    </rPh>
    <rPh sb="4" eb="7">
      <t>キケンブツ</t>
    </rPh>
    <rPh sb="7" eb="9">
      <t>トリアツカイ</t>
    </rPh>
    <rPh sb="9" eb="10">
      <t>シャ</t>
    </rPh>
    <phoneticPr fontId="2"/>
  </si>
  <si>
    <t>要資格（消防設備士又は消防設備点検資格者）</t>
    <rPh sb="0" eb="1">
      <t>ヨウ</t>
    </rPh>
    <rPh sb="1" eb="3">
      <t>シカク</t>
    </rPh>
    <rPh sb="4" eb="6">
      <t>ショウボウ</t>
    </rPh>
    <rPh sb="6" eb="8">
      <t>セツビ</t>
    </rPh>
    <rPh sb="8" eb="9">
      <t>シ</t>
    </rPh>
    <rPh sb="9" eb="10">
      <t>マタ</t>
    </rPh>
    <rPh sb="11" eb="13">
      <t>ショウボウ</t>
    </rPh>
    <rPh sb="13" eb="15">
      <t>セツビ</t>
    </rPh>
    <rPh sb="15" eb="17">
      <t>テンケン</t>
    </rPh>
    <rPh sb="17" eb="20">
      <t>シカクシャ</t>
    </rPh>
    <phoneticPr fontId="2"/>
  </si>
  <si>
    <t>市営住宅の維持管理</t>
    <rPh sb="0" eb="2">
      <t>シエイ</t>
    </rPh>
    <rPh sb="2" eb="4">
      <t>ジュウタク</t>
    </rPh>
    <rPh sb="5" eb="7">
      <t>イジ</t>
    </rPh>
    <rPh sb="7" eb="9">
      <t>カンリ</t>
    </rPh>
    <phoneticPr fontId="2"/>
  </si>
  <si>
    <t>要資格（文化財虫菌害防除作業主任者）</t>
    <rPh sb="0" eb="1">
      <t>ヨウ</t>
    </rPh>
    <rPh sb="1" eb="3">
      <t>シカク</t>
    </rPh>
    <rPh sb="4" eb="7">
      <t>ブンカザイ</t>
    </rPh>
    <rPh sb="7" eb="8">
      <t>ムシ</t>
    </rPh>
    <rPh sb="8" eb="9">
      <t>キン</t>
    </rPh>
    <rPh sb="9" eb="10">
      <t>ガイ</t>
    </rPh>
    <rPh sb="10" eb="12">
      <t>ボウジョ</t>
    </rPh>
    <rPh sb="12" eb="14">
      <t>サギョウ</t>
    </rPh>
    <rPh sb="14" eb="17">
      <t>シュニンシャ</t>
    </rPh>
    <phoneticPr fontId="2"/>
  </si>
  <si>
    <t>要資格（電気主任技術者）</t>
    <rPh sb="0" eb="1">
      <t>ヨウ</t>
    </rPh>
    <rPh sb="1" eb="3">
      <t>シカク</t>
    </rPh>
    <rPh sb="4" eb="6">
      <t>デンキ</t>
    </rPh>
    <rPh sb="6" eb="8">
      <t>シュニン</t>
    </rPh>
    <rPh sb="8" eb="11">
      <t>ギジュツシャ</t>
    </rPh>
    <phoneticPr fontId="2"/>
  </si>
  <si>
    <t>要資格（浄化槽管理士）</t>
    <rPh sb="0" eb="1">
      <t>ヨウ</t>
    </rPh>
    <rPh sb="1" eb="3">
      <t>シカク</t>
    </rPh>
    <rPh sb="4" eb="7">
      <t>ジョウカソウ</t>
    </rPh>
    <rPh sb="7" eb="9">
      <t>カンリ</t>
    </rPh>
    <rPh sb="9" eb="10">
      <t>シ</t>
    </rPh>
    <phoneticPr fontId="2"/>
  </si>
  <si>
    <t>要資格（下水道管路管理技士）</t>
    <rPh sb="0" eb="1">
      <t>ヨウ</t>
    </rPh>
    <rPh sb="1" eb="3">
      <t>シカク</t>
    </rPh>
    <rPh sb="4" eb="7">
      <t>ゲスイドウ</t>
    </rPh>
    <rPh sb="7" eb="9">
      <t>カンロ</t>
    </rPh>
    <rPh sb="9" eb="11">
      <t>カンリ</t>
    </rPh>
    <rPh sb="11" eb="13">
      <t>ギシ</t>
    </rPh>
    <phoneticPr fontId="2"/>
  </si>
  <si>
    <t>要資格（下水道管路管理技士・酸素欠乏危険作業主任者）</t>
    <rPh sb="0" eb="1">
      <t>ヨウ</t>
    </rPh>
    <rPh sb="1" eb="3">
      <t>シカク</t>
    </rPh>
    <rPh sb="4" eb="7">
      <t>ゲスイドウ</t>
    </rPh>
    <rPh sb="7" eb="9">
      <t>カンロ</t>
    </rPh>
    <rPh sb="9" eb="11">
      <t>カンリ</t>
    </rPh>
    <rPh sb="11" eb="13">
      <t>ギシ</t>
    </rPh>
    <rPh sb="14" eb="16">
      <t>サンソ</t>
    </rPh>
    <rPh sb="16" eb="18">
      <t>ケツボウ</t>
    </rPh>
    <rPh sb="18" eb="20">
      <t>キケン</t>
    </rPh>
    <rPh sb="20" eb="22">
      <t>サギョウ</t>
    </rPh>
    <rPh sb="22" eb="25">
      <t>シュニンシャ</t>
    </rPh>
    <phoneticPr fontId="2"/>
  </si>
  <si>
    <t>要資格（水道浄水施設管理技士）</t>
    <rPh sb="0" eb="1">
      <t>ヨウ</t>
    </rPh>
    <rPh sb="1" eb="3">
      <t>シカク</t>
    </rPh>
    <rPh sb="4" eb="6">
      <t>スイドウ</t>
    </rPh>
    <rPh sb="6" eb="8">
      <t>ジョウスイ</t>
    </rPh>
    <rPh sb="8" eb="10">
      <t>シセツ</t>
    </rPh>
    <rPh sb="10" eb="12">
      <t>カンリ</t>
    </rPh>
    <rPh sb="12" eb="14">
      <t>ギシ</t>
    </rPh>
    <phoneticPr fontId="2"/>
  </si>
  <si>
    <t>水圧調査 等</t>
    <rPh sb="5" eb="6">
      <t>トウ</t>
    </rPh>
    <phoneticPr fontId="2"/>
  </si>
  <si>
    <t>要資格（配水管技能者、水道管路施設管理技士等）</t>
    <rPh sb="0" eb="1">
      <t>ヨウ</t>
    </rPh>
    <rPh sb="1" eb="3">
      <t>シカク</t>
    </rPh>
    <rPh sb="4" eb="7">
      <t>ハイスイカン</t>
    </rPh>
    <rPh sb="7" eb="10">
      <t>ギノウシャ</t>
    </rPh>
    <rPh sb="11" eb="13">
      <t>スイドウ</t>
    </rPh>
    <rPh sb="13" eb="15">
      <t>カンロ</t>
    </rPh>
    <rPh sb="15" eb="17">
      <t>シセツ</t>
    </rPh>
    <rPh sb="17" eb="19">
      <t>カンリ</t>
    </rPh>
    <rPh sb="19" eb="21">
      <t>ギシ</t>
    </rPh>
    <rPh sb="21" eb="22">
      <t>トウ</t>
    </rPh>
    <phoneticPr fontId="2"/>
  </si>
  <si>
    <t>舞台装置以外のもの（テレビ共聴設備保守 等）</t>
    <rPh sb="20" eb="21">
      <t>トウ</t>
    </rPh>
    <phoneticPr fontId="2"/>
  </si>
  <si>
    <t>気象観測、地震観測 等</t>
    <rPh sb="0" eb="2">
      <t>キショウ</t>
    </rPh>
    <rPh sb="2" eb="4">
      <t>カンソク</t>
    </rPh>
    <rPh sb="5" eb="7">
      <t>ジシン</t>
    </rPh>
    <rPh sb="7" eb="9">
      <t>カンソク</t>
    </rPh>
    <rPh sb="10" eb="11">
      <t>トウ</t>
    </rPh>
    <phoneticPr fontId="2"/>
  </si>
  <si>
    <t>医療情報通信機器以外のもの</t>
    <rPh sb="0" eb="2">
      <t>イリョウ</t>
    </rPh>
    <rPh sb="2" eb="4">
      <t>ジョウホウ</t>
    </rPh>
    <rPh sb="4" eb="6">
      <t>ツウシン</t>
    </rPh>
    <rPh sb="6" eb="8">
      <t>キキ</t>
    </rPh>
    <rPh sb="8" eb="10">
      <t>イガイ</t>
    </rPh>
    <phoneticPr fontId="2"/>
  </si>
  <si>
    <t>舞台吊物装置、照明装置 等</t>
    <rPh sb="12" eb="13">
      <t>トウ</t>
    </rPh>
    <phoneticPr fontId="2"/>
  </si>
  <si>
    <t>舞台装置以外のもの</t>
    <rPh sb="2" eb="4">
      <t>ソウチ</t>
    </rPh>
    <rPh sb="4" eb="6">
      <t>イガイ</t>
    </rPh>
    <phoneticPr fontId="2"/>
  </si>
  <si>
    <t>要資格（一般廃棄物収集運搬許可）</t>
    <rPh sb="0" eb="1">
      <t>ヨウ</t>
    </rPh>
    <rPh sb="1" eb="3">
      <t>シカク</t>
    </rPh>
    <rPh sb="4" eb="6">
      <t>イッパン</t>
    </rPh>
    <rPh sb="6" eb="9">
      <t>ハイキブツ</t>
    </rPh>
    <rPh sb="9" eb="11">
      <t>シュウシュウ</t>
    </rPh>
    <rPh sb="11" eb="13">
      <t>ウンパン</t>
    </rPh>
    <rPh sb="13" eb="15">
      <t>キョカ</t>
    </rPh>
    <phoneticPr fontId="2"/>
  </si>
  <si>
    <t>要資格（産業廃棄物収集運搬許可）</t>
    <rPh sb="4" eb="6">
      <t>サンギョウ</t>
    </rPh>
    <rPh sb="6" eb="9">
      <t>ハイキブツ</t>
    </rPh>
    <rPh sb="9" eb="11">
      <t>シュウシュウ</t>
    </rPh>
    <rPh sb="11" eb="13">
      <t>ウンパン</t>
    </rPh>
    <rPh sb="13" eb="15">
      <t>キョカ</t>
    </rPh>
    <phoneticPr fontId="2"/>
  </si>
  <si>
    <t>要資格（産業廃棄物処理業許可）</t>
    <rPh sb="4" eb="6">
      <t>サンギョウ</t>
    </rPh>
    <rPh sb="6" eb="9">
      <t>ハイキブツ</t>
    </rPh>
    <rPh sb="9" eb="11">
      <t>ショリ</t>
    </rPh>
    <rPh sb="11" eb="12">
      <t>ギョウ</t>
    </rPh>
    <rPh sb="12" eb="14">
      <t>キョカ</t>
    </rPh>
    <phoneticPr fontId="2"/>
  </si>
  <si>
    <t>要資格（特別管理産業廃棄物収集運搬許可）</t>
    <rPh sb="4" eb="6">
      <t>トクベツ</t>
    </rPh>
    <rPh sb="6" eb="8">
      <t>カンリ</t>
    </rPh>
    <rPh sb="8" eb="10">
      <t>サンギョウ</t>
    </rPh>
    <rPh sb="10" eb="13">
      <t>ハイキブツ</t>
    </rPh>
    <rPh sb="13" eb="15">
      <t>シュウシュウ</t>
    </rPh>
    <rPh sb="15" eb="17">
      <t>ウンパン</t>
    </rPh>
    <rPh sb="17" eb="19">
      <t>キョカ</t>
    </rPh>
    <phoneticPr fontId="2"/>
  </si>
  <si>
    <t>要資格（特別管理産業廃棄物処理業許可）</t>
    <rPh sb="4" eb="6">
      <t>トクベツ</t>
    </rPh>
    <rPh sb="6" eb="8">
      <t>カンリ</t>
    </rPh>
    <rPh sb="8" eb="10">
      <t>サンギョウ</t>
    </rPh>
    <rPh sb="10" eb="13">
      <t>ハイキブツ</t>
    </rPh>
    <rPh sb="13" eb="15">
      <t>ショリ</t>
    </rPh>
    <rPh sb="15" eb="16">
      <t>ギョウ</t>
    </rPh>
    <rPh sb="16" eb="18">
      <t>キョカ</t>
    </rPh>
    <phoneticPr fontId="2"/>
  </si>
  <si>
    <t>要資格（一般・産業廃棄物収集運搬業の許可）</t>
    <rPh sb="7" eb="9">
      <t>サンギョウ</t>
    </rPh>
    <phoneticPr fontId="2"/>
  </si>
  <si>
    <t>要資格（一般廃棄物処理収集運搬業の許可【し尿】）</t>
    <rPh sb="4" eb="11">
      <t>イッパンハイキブツショリ</t>
    </rPh>
    <rPh sb="11" eb="13">
      <t>シュウシュウ</t>
    </rPh>
    <rPh sb="13" eb="15">
      <t>ウンパン</t>
    </rPh>
    <rPh sb="15" eb="16">
      <t>ギョウ</t>
    </rPh>
    <rPh sb="17" eb="19">
      <t>キョカ</t>
    </rPh>
    <rPh sb="21" eb="22">
      <t>ニョウ</t>
    </rPh>
    <phoneticPr fontId="2"/>
  </si>
  <si>
    <t>フォークリフト、ローダー 等</t>
    <rPh sb="13" eb="14">
      <t>トウ</t>
    </rPh>
    <phoneticPr fontId="2"/>
  </si>
  <si>
    <t>要資格（一般乗用旅客自動車運送事業許可）</t>
    <rPh sb="4" eb="6">
      <t>イッパン</t>
    </rPh>
    <rPh sb="6" eb="8">
      <t>ジョウヨウ</t>
    </rPh>
    <rPh sb="8" eb="10">
      <t>リョキャク</t>
    </rPh>
    <rPh sb="10" eb="13">
      <t>ジドウシャ</t>
    </rPh>
    <rPh sb="13" eb="15">
      <t>ウンソウ</t>
    </rPh>
    <rPh sb="15" eb="17">
      <t>ジギョウ</t>
    </rPh>
    <rPh sb="17" eb="19">
      <t>キョカ</t>
    </rPh>
    <phoneticPr fontId="2"/>
  </si>
  <si>
    <t>要資格（一般貸切旅客自動車運送事業許可）</t>
    <rPh sb="17" eb="19">
      <t>キョカ</t>
    </rPh>
    <phoneticPr fontId="2"/>
  </si>
  <si>
    <t>要資格（一般乗合旅客自動車運送事業許可）</t>
    <rPh sb="4" eb="6">
      <t>イッパン</t>
    </rPh>
    <rPh sb="6" eb="8">
      <t>ノリアイ</t>
    </rPh>
    <rPh sb="8" eb="10">
      <t>リョキャク</t>
    </rPh>
    <rPh sb="10" eb="13">
      <t>ジドウシャ</t>
    </rPh>
    <rPh sb="13" eb="15">
      <t>ウンソウ</t>
    </rPh>
    <rPh sb="15" eb="17">
      <t>ジギョウ</t>
    </rPh>
    <rPh sb="17" eb="19">
      <t>キョカ</t>
    </rPh>
    <phoneticPr fontId="2"/>
  </si>
  <si>
    <t>軽貨物を含む  　引越業務等</t>
    <rPh sb="4" eb="5">
      <t>フク</t>
    </rPh>
    <rPh sb="9" eb="11">
      <t>ヒッコ</t>
    </rPh>
    <rPh sb="11" eb="13">
      <t>ギョウム</t>
    </rPh>
    <rPh sb="13" eb="14">
      <t>トウ</t>
    </rPh>
    <phoneticPr fontId="2"/>
  </si>
  <si>
    <t>電話交換・施設案内等</t>
    <rPh sb="0" eb="2">
      <t>デンワ</t>
    </rPh>
    <rPh sb="2" eb="4">
      <t>コウカン</t>
    </rPh>
    <rPh sb="5" eb="7">
      <t>シセツ</t>
    </rPh>
    <rPh sb="7" eb="9">
      <t>アンナイ</t>
    </rPh>
    <rPh sb="9" eb="10">
      <t>トウ</t>
    </rPh>
    <phoneticPr fontId="2"/>
  </si>
  <si>
    <t>側溝・排水路清掃　含む</t>
    <rPh sb="9" eb="10">
      <t>フク</t>
    </rPh>
    <phoneticPr fontId="2"/>
  </si>
  <si>
    <t>イベント用品レンタル含む</t>
    <rPh sb="10" eb="11">
      <t>フク</t>
    </rPh>
    <phoneticPr fontId="2"/>
  </si>
  <si>
    <t>大気測定、悪臭調査、土壌・底質分析、ダイオキシン類分析
肥料分析、廃棄物分析、放射能分析、動物・植物・生態系調査</t>
    <rPh sb="0" eb="2">
      <t>タイキ</t>
    </rPh>
    <rPh sb="2" eb="4">
      <t>ソクテイ</t>
    </rPh>
    <rPh sb="5" eb="7">
      <t>アクシュウ</t>
    </rPh>
    <rPh sb="7" eb="9">
      <t>チョウサ</t>
    </rPh>
    <phoneticPr fontId="2"/>
  </si>
  <si>
    <t>自動車等騒音調査</t>
    <rPh sb="0" eb="3">
      <t>ジドウシャ</t>
    </rPh>
    <rPh sb="3" eb="4">
      <t>トウ</t>
    </rPh>
    <rPh sb="4" eb="6">
      <t>ソウオン</t>
    </rPh>
    <rPh sb="6" eb="8">
      <t>チョウサ</t>
    </rPh>
    <phoneticPr fontId="2"/>
  </si>
  <si>
    <t>水質検査・管路内水質調査等</t>
    <rPh sb="0" eb="2">
      <t>スイシツ</t>
    </rPh>
    <rPh sb="2" eb="4">
      <t>ケンサ</t>
    </rPh>
    <rPh sb="5" eb="7">
      <t>カンロ</t>
    </rPh>
    <rPh sb="7" eb="8">
      <t>ナイ</t>
    </rPh>
    <rPh sb="8" eb="10">
      <t>スイシツ</t>
    </rPh>
    <rPh sb="10" eb="12">
      <t>チョウサ</t>
    </rPh>
    <rPh sb="12" eb="13">
      <t>トウ</t>
    </rPh>
    <phoneticPr fontId="2"/>
  </si>
  <si>
    <t>栄養分析検査、食品微生物検査、残留農薬検査</t>
    <rPh sb="0" eb="2">
      <t>エイヨウ</t>
    </rPh>
    <rPh sb="2" eb="4">
      <t>ブンセキ</t>
    </rPh>
    <rPh sb="4" eb="6">
      <t>ケンサ</t>
    </rPh>
    <rPh sb="7" eb="9">
      <t>ショクヒン</t>
    </rPh>
    <rPh sb="9" eb="12">
      <t>ビセイブツ</t>
    </rPh>
    <rPh sb="12" eb="14">
      <t>ケンサ</t>
    </rPh>
    <rPh sb="15" eb="17">
      <t>ザンリュウ</t>
    </rPh>
    <rPh sb="17" eb="19">
      <t>ノウヤク</t>
    </rPh>
    <rPh sb="19" eb="21">
      <t>ケンサ</t>
    </rPh>
    <phoneticPr fontId="2"/>
  </si>
  <si>
    <t>検便、腸内細菌検査</t>
    <rPh sb="0" eb="2">
      <t>ケンベン</t>
    </rPh>
    <rPh sb="3" eb="5">
      <t>チョウナイ</t>
    </rPh>
    <rPh sb="5" eb="7">
      <t>サイキン</t>
    </rPh>
    <rPh sb="7" eb="9">
      <t>ケンサ</t>
    </rPh>
    <phoneticPr fontId="2"/>
  </si>
  <si>
    <t>飲料水検査、浴槽・プール検査</t>
    <rPh sb="0" eb="3">
      <t>インリョウスイ</t>
    </rPh>
    <rPh sb="3" eb="5">
      <t>ケンサ</t>
    </rPh>
    <rPh sb="6" eb="8">
      <t>ヨクソウ</t>
    </rPh>
    <rPh sb="12" eb="14">
      <t>ケンサ</t>
    </rPh>
    <phoneticPr fontId="2"/>
  </si>
  <si>
    <t>材料分析、環境負荷物質</t>
    <rPh sb="0" eb="2">
      <t>ザイリョウ</t>
    </rPh>
    <rPh sb="2" eb="4">
      <t>ブンセキ</t>
    </rPh>
    <rPh sb="5" eb="7">
      <t>カンキョウ</t>
    </rPh>
    <rPh sb="7" eb="9">
      <t>フカ</t>
    </rPh>
    <rPh sb="9" eb="11">
      <t>ブッシツ</t>
    </rPh>
    <phoneticPr fontId="2"/>
  </si>
  <si>
    <t>要資格（古物商）</t>
    <rPh sb="0" eb="1">
      <t>ヨウ</t>
    </rPh>
    <rPh sb="1" eb="3">
      <t>シカク</t>
    </rPh>
    <rPh sb="4" eb="7">
      <t>コブツショウ</t>
    </rPh>
    <phoneticPr fontId="2"/>
  </si>
  <si>
    <t>収集運搬</t>
    <phoneticPr fontId="2"/>
  </si>
  <si>
    <t>中間処理</t>
    <phoneticPr fontId="2"/>
  </si>
  <si>
    <t>最終処分</t>
    <phoneticPr fontId="2"/>
  </si>
  <si>
    <t>特別管理産業廃棄物収集運搬</t>
    <phoneticPr fontId="2"/>
  </si>
  <si>
    <t>特別管理産業廃棄物処理</t>
    <phoneticPr fontId="2"/>
  </si>
  <si>
    <t>一般貨物運送</t>
    <phoneticPr fontId="2"/>
  </si>
  <si>
    <t>クリーニング</t>
    <phoneticPr fontId="2"/>
  </si>
  <si>
    <t>カーテン・カーペット</t>
    <phoneticPr fontId="2"/>
  </si>
  <si>
    <t>ハウスクリーニング</t>
    <phoneticPr fontId="2"/>
  </si>
  <si>
    <t>システム開発・保守・運用</t>
    <phoneticPr fontId="2"/>
  </si>
  <si>
    <t>会場設営</t>
    <phoneticPr fontId="2"/>
  </si>
  <si>
    <t>テレビ、ラジオ</t>
    <phoneticPr fontId="2"/>
  </si>
  <si>
    <t>新聞、雑誌</t>
    <phoneticPr fontId="2"/>
  </si>
  <si>
    <t>ペットボトル</t>
    <phoneticPr fontId="2"/>
  </si>
  <si>
    <t>要資格（下水道処理施設維持管理業者登録・下水道処理施設管理技士）</t>
    <rPh sb="0" eb="1">
      <t>ヨウ</t>
    </rPh>
    <rPh sb="1" eb="3">
      <t>シカク</t>
    </rPh>
    <phoneticPr fontId="2"/>
  </si>
  <si>
    <t>受付･展示物案内</t>
    <rPh sb="0" eb="2">
      <t>ウケツケ</t>
    </rPh>
    <rPh sb="3" eb="6">
      <t>テンジブツ</t>
    </rPh>
    <rPh sb="6" eb="8">
      <t>アンナイ</t>
    </rPh>
    <phoneticPr fontId="2"/>
  </si>
  <si>
    <t>要資格（警備業認定業務開始届 ）　※警備を伴うもの</t>
    <rPh sb="0" eb="1">
      <t>ヨウ</t>
    </rPh>
    <rPh sb="1" eb="3">
      <t>シカク</t>
    </rPh>
    <rPh sb="9" eb="11">
      <t>ギョウム</t>
    </rPh>
    <rPh sb="11" eb="13">
      <t>カイシ</t>
    </rPh>
    <rPh sb="13" eb="14">
      <t>トドケ</t>
    </rPh>
    <phoneticPr fontId="2"/>
  </si>
  <si>
    <t>要資格（ディサービス送迎含む）一般乗用旅客自動車運送事業（福祉輸送事業限定）</t>
    <rPh sb="12" eb="13">
      <t>フク</t>
    </rPh>
    <rPh sb="29" eb="31">
      <t>フクシ</t>
    </rPh>
    <rPh sb="31" eb="33">
      <t>ユソウ</t>
    </rPh>
    <rPh sb="33" eb="35">
      <t>ジギョウ</t>
    </rPh>
    <rPh sb="35" eb="37">
      <t>ゲンテイ</t>
    </rPh>
    <phoneticPr fontId="2"/>
  </si>
  <si>
    <r>
      <t xml:space="preserve">資格を希望する場合、希望欄にリストから「○」を選択してください。複数選択可。
</t>
    </r>
    <r>
      <rPr>
        <sz val="10"/>
        <color theme="1" tint="4.9989318521683403E-2"/>
        <rFont val="ＭＳ ゴシック"/>
        <family val="3"/>
        <charset val="128"/>
      </rPr>
      <t>各細目に必要な法令上の許可・登録等がない場合は希望できません。</t>
    </r>
    <phoneticPr fontId="6"/>
  </si>
  <si>
    <t>例)カブシキガイシャスズキグミ　トウホクエイギョウショ
正式名称を全角カタカナで入力してください。支店・営業所名は、１文字空けて入力してください。</t>
    <phoneticPr fontId="5"/>
  </si>
  <si>
    <t>例)株式会社鈴木組　東北営業所
正式名称で入力してください。支店・営業所名は、１文字空けて入力してください。</t>
    <rPh sb="10" eb="12">
      <t>トウホク</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5"/>
  </si>
  <si>
    <t>資本関係又は人的関係</t>
    <rPh sb="0" eb="2">
      <t>シホン</t>
    </rPh>
    <rPh sb="2" eb="4">
      <t>カンケイ</t>
    </rPh>
    <rPh sb="4" eb="5">
      <t>マタ</t>
    </rPh>
    <rPh sb="6" eb="8">
      <t>ジンテキ</t>
    </rPh>
    <rPh sb="8" eb="10">
      <t>カンケイ</t>
    </rPh>
    <phoneticPr fontId="6"/>
  </si>
  <si>
    <t>の有無</t>
    <phoneticPr fontId="5"/>
  </si>
  <si>
    <t>申請日現在において、他の登米市の競争入札参加登録申請を行っている業者と資本関係又は人的関係がある場合、リストから「有」を選択してください。</t>
    <rPh sb="0" eb="2">
      <t>シンセイ</t>
    </rPh>
    <rPh sb="2" eb="3">
      <t>ビ</t>
    </rPh>
    <rPh sb="3" eb="5">
      <t>ゲンザイ</t>
    </rPh>
    <rPh sb="10" eb="11">
      <t>ホカ</t>
    </rPh>
    <rPh sb="12" eb="15">
      <t>トメシ</t>
    </rPh>
    <rPh sb="16" eb="18">
      <t>キョウソウ</t>
    </rPh>
    <rPh sb="18" eb="20">
      <t>ニュウサツ</t>
    </rPh>
    <rPh sb="20" eb="22">
      <t>サンカ</t>
    </rPh>
    <rPh sb="22" eb="24">
      <t>トウロク</t>
    </rPh>
    <rPh sb="24" eb="26">
      <t>シンセイ</t>
    </rPh>
    <rPh sb="27" eb="28">
      <t>オコナ</t>
    </rPh>
    <rPh sb="32" eb="34">
      <t>ギョウシャ</t>
    </rPh>
    <rPh sb="35" eb="37">
      <t>シホン</t>
    </rPh>
    <rPh sb="37" eb="39">
      <t>カンケイ</t>
    </rPh>
    <rPh sb="39" eb="40">
      <t>マタ</t>
    </rPh>
    <rPh sb="41" eb="43">
      <t>ジンテキ</t>
    </rPh>
    <rPh sb="43" eb="45">
      <t>カンケイ</t>
    </rPh>
    <rPh sb="48" eb="50">
      <t>バアイ</t>
    </rPh>
    <rPh sb="57" eb="58">
      <t>アリ</t>
    </rPh>
    <rPh sb="60" eb="62">
      <t>センタク</t>
    </rPh>
    <phoneticPr fontId="5"/>
  </si>
  <si>
    <t>細目</t>
    <rPh sb="0" eb="2">
      <t>サイモク</t>
    </rPh>
    <phoneticPr fontId="2"/>
  </si>
  <si>
    <r>
      <t xml:space="preserve">例)0000-00-0000　半角の数字とハイフンで入力してください。
</t>
    </r>
    <r>
      <rPr>
        <sz val="10"/>
        <color rgb="FFFF0000"/>
        <rFont val="ＭＳ ゴシック"/>
        <family val="3"/>
        <charset val="128"/>
      </rPr>
      <t>入札等に関するお知らせについて、ＦＡＸやメールでお知らせする場合がありますので入力をお願いします。</t>
    </r>
    <rPh sb="75" eb="77">
      <t>ニュウリョク</t>
    </rPh>
    <phoneticPr fontId="5"/>
  </si>
  <si>
    <r>
      <t xml:space="preserve">@を含む半角文字で入力してください。
</t>
    </r>
    <r>
      <rPr>
        <sz val="10"/>
        <color rgb="FFFF0000"/>
        <rFont val="ＭＳ ゴシック"/>
        <family val="3"/>
        <charset val="128"/>
      </rPr>
      <t>入札等に関するお知らせについて、ＦＡＸやメールでお知らせする場合がありますので入力をお願いします。</t>
    </r>
    <phoneticPr fontId="5"/>
  </si>
  <si>
    <t>同意事項等</t>
    <rPh sb="0" eb="2">
      <t>ドウイ</t>
    </rPh>
    <rPh sb="2" eb="4">
      <t>ジコウ</t>
    </rPh>
    <rPh sb="4" eb="5">
      <t>トウ</t>
    </rPh>
    <phoneticPr fontId="5"/>
  </si>
  <si>
    <t>誓約書</t>
    <rPh sb="0" eb="3">
      <t>セイヤクショ</t>
    </rPh>
    <phoneticPr fontId="5"/>
  </si>
  <si>
    <t>事業協同組合、企業組合、協業組合等で官公需適格組合証明を受けている場合は番号を入力してください。</t>
    <phoneticPr fontId="5"/>
  </si>
  <si>
    <t>04_登米市</t>
  </si>
  <si>
    <t>役務</t>
  </si>
  <si>
    <t>電子入札ＩＣカード</t>
    <rPh sb="0" eb="2">
      <t>デンシ</t>
    </rPh>
    <rPh sb="2" eb="4">
      <t>ニュウサツ</t>
    </rPh>
    <phoneticPr fontId="6"/>
  </si>
  <si>
    <t>リストから選択してください。</t>
    <rPh sb="5" eb="7">
      <t>センタク</t>
    </rPh>
    <phoneticPr fontId="5"/>
  </si>
  <si>
    <t>下記の入札参加資格要件を満たしていること、申請書及び関係書類のすべての記載事項は、事実と相違ないことを誓約します。
なお、下記の入札参加資格要件を満たさなくなった場合は、参加資格の取り消し又は停止を行います。
※ 誓約する場合は、リストから「同意する」を選択してください。
　　　　　　　　　　　　　　　　　　　　　　　　　　記
１　審査基準日において引き続き１年以上その事業を営んでいること。
２　地方自治法施行令第167条の４第１項及び同条第２項に該当しないこと。
３　国税及び地方税を滞納していないこと。
４　登米市入札契約暴力団等排除要綱第３条に掲げる措置要件に該当しないこと。
５　入札参加資格を得ようとする業種に係る営業に関して、法令等の定めにより必要とされている資格(登録、許可、免許その他法令上満たすべきすべての要件をいう。)を有していること。</t>
    <phoneticPr fontId="5"/>
  </si>
  <si>
    <t>許可の有無</t>
    <phoneticPr fontId="2"/>
  </si>
  <si>
    <t>医療事務</t>
    <phoneticPr fontId="2"/>
  </si>
  <si>
    <t>要資格（水道施設管理者等）　※配水池内部清掃業務の場合は、ロボット清掃技術士</t>
  </si>
  <si>
    <t>ナースコール等</t>
  </si>
  <si>
    <t>冷凍・冷房機器</t>
  </si>
  <si>
    <t>舞台装置以外のもの</t>
  </si>
  <si>
    <t>要資格（一般・産業廃棄物収集運搬業の許可）</t>
  </si>
  <si>
    <t>施設管理除草作業　含む</t>
  </si>
  <si>
    <t>要資格（日本公園施設業協会認定資格）</t>
    <rPh sb="0" eb="3">
      <t>ヨウシカク</t>
    </rPh>
    <rPh sb="4" eb="6">
      <t>ニホン</t>
    </rPh>
    <rPh sb="6" eb="8">
      <t>コウエン</t>
    </rPh>
    <rPh sb="8" eb="10">
      <t>シセツ</t>
    </rPh>
    <rPh sb="10" eb="11">
      <t>ギョウ</t>
    </rPh>
    <rPh sb="11" eb="13">
      <t>キョウカイ</t>
    </rPh>
    <rPh sb="13" eb="15">
      <t>ニンテイ</t>
    </rPh>
    <rPh sb="15" eb="17">
      <t>シカク</t>
    </rPh>
    <phoneticPr fontId="2"/>
  </si>
  <si>
    <t>プールろ過装置 含む</t>
    <rPh sb="8" eb="9">
      <t>フク</t>
    </rPh>
    <phoneticPr fontId="2"/>
  </si>
  <si>
    <t>主たる事業の種類</t>
    <phoneticPr fontId="5"/>
  </si>
  <si>
    <t>１．物品の製造 - a．ゴム製品</t>
  </si>
  <si>
    <t>１．物品の製造 - b．その他</t>
  </si>
  <si>
    <t>２．物品の販売 - c．卸売</t>
  </si>
  <si>
    <t>２．物品の販売 - d．小売</t>
  </si>
  <si>
    <t>３．役務の提供等 - e．ｿﾌﾄｳｪｱ業又は情報処理ｻｰﾋﾞｽ業</t>
  </si>
  <si>
    <t>３．役務の提供等 - f．旅館業</t>
  </si>
  <si>
    <t>３．役務の提供等 - g．ｻｰﾋﾞｽ業</t>
  </si>
  <si>
    <t>３．役務の提供等 - h．その他</t>
  </si>
  <si>
    <t>４．物品の買受け - i．立木竹</t>
  </si>
  <si>
    <t>４．物品の買受け - j．その他</t>
  </si>
  <si>
    <t>例)10　登録を希望する業種に係る事業の開始日（複数の業種を希望する場合は最も早い開始日）から直前の営業年度の終了日までの期間（１年未満切り捨て）を入力してください。
ただし、この間に当該事業を中断した期間がある場合には、これを除いた期間（１年未満切り捨て）を入力してください。
営業年数が１年に満たない場合は、申請することができません。</t>
    <rPh sb="47" eb="49">
      <t>チョクゼン</t>
    </rPh>
    <rPh sb="50" eb="54">
      <t>エイギョウネンド</t>
    </rPh>
    <rPh sb="55" eb="58">
      <t>シュウリョウビ</t>
    </rPh>
    <rPh sb="74" eb="76">
      <t>ニュウリョク</t>
    </rPh>
    <rPh sb="130" eb="132">
      <t>ニュウリョク</t>
    </rPh>
    <phoneticPr fontId="5"/>
  </si>
  <si>
    <t>要資格（建築物清掃にも登録すること）</t>
    <rPh sb="0" eb="1">
      <t>ヨウ</t>
    </rPh>
    <rPh sb="1" eb="3">
      <t>シカク</t>
    </rPh>
    <rPh sb="4" eb="7">
      <t>ケンチクブツ</t>
    </rPh>
    <rPh sb="7" eb="9">
      <t>セイソウ</t>
    </rPh>
    <rPh sb="11" eb="13">
      <t>トウロク</t>
    </rPh>
    <phoneticPr fontId="2"/>
  </si>
  <si>
    <t>要資格（建築物清掃にも登録すること）</t>
    <phoneticPr fontId="2"/>
  </si>
  <si>
    <t>要資格（浄化槽点検業務の許可を有し、営業範囲に登米市が含まれていること）</t>
    <rPh sb="0" eb="1">
      <t>ヨウ</t>
    </rPh>
    <rPh sb="1" eb="3">
      <t>シカク</t>
    </rPh>
    <rPh sb="4" eb="7">
      <t>ジョウカソウ</t>
    </rPh>
    <rPh sb="7" eb="9">
      <t>テンケン</t>
    </rPh>
    <rPh sb="9" eb="11">
      <t>ギョウム</t>
    </rPh>
    <rPh sb="12" eb="14">
      <t>キョカ</t>
    </rPh>
    <rPh sb="15" eb="16">
      <t>ユウ</t>
    </rPh>
    <rPh sb="18" eb="20">
      <t>エイギョウ</t>
    </rPh>
    <rPh sb="20" eb="22">
      <t>ハンイ</t>
    </rPh>
    <rPh sb="23" eb="26">
      <t>トメシ</t>
    </rPh>
    <rPh sb="27" eb="28">
      <t>フク</t>
    </rPh>
    <phoneticPr fontId="2"/>
  </si>
  <si>
    <t>要資格（登米市の浄化槽清掃業許可）</t>
    <phoneticPr fontId="2"/>
  </si>
  <si>
    <t>要資格（医療関連サービスマーク取得）</t>
    <rPh sb="0" eb="1">
      <t>ヨウ</t>
    </rPh>
    <rPh sb="1" eb="3">
      <t>シカク</t>
    </rPh>
    <rPh sb="4" eb="6">
      <t>イリョウ</t>
    </rPh>
    <rPh sb="6" eb="8">
      <t>カンレン</t>
    </rPh>
    <rPh sb="15" eb="17">
      <t>シュトク</t>
    </rPh>
    <phoneticPr fontId="2"/>
  </si>
  <si>
    <t>要資格（医療関連サービスマーク取得）</t>
    <phoneticPr fontId="2"/>
  </si>
  <si>
    <t>要資格（一般廃棄物処理業許可）</t>
    <rPh sb="0" eb="1">
      <t>ヨウ</t>
    </rPh>
    <rPh sb="1" eb="3">
      <t>シカク</t>
    </rPh>
    <rPh sb="4" eb="6">
      <t>イッパン</t>
    </rPh>
    <rPh sb="6" eb="9">
      <t>ハイキブツ</t>
    </rPh>
    <rPh sb="9" eb="11">
      <t>ショリ</t>
    </rPh>
    <rPh sb="11" eb="12">
      <t>ギョウ</t>
    </rPh>
    <rPh sb="12" eb="14">
      <t>キョカ</t>
    </rPh>
    <phoneticPr fontId="2"/>
  </si>
  <si>
    <t>要資格（一般廃棄物処理業許可）</t>
    <phoneticPr fontId="2"/>
  </si>
  <si>
    <t>要資格（自動車分解整備事業認証）</t>
    <phoneticPr fontId="2"/>
  </si>
  <si>
    <t>要資格（介護予防サービス事業者）</t>
    <rPh sb="0" eb="1">
      <t>ヨウ</t>
    </rPh>
    <rPh sb="1" eb="3">
      <t>シカク</t>
    </rPh>
    <rPh sb="4" eb="6">
      <t>カイゴ</t>
    </rPh>
    <rPh sb="6" eb="8">
      <t>ヨボウ</t>
    </rPh>
    <rPh sb="12" eb="15">
      <t>ジギョウシャ</t>
    </rPh>
    <phoneticPr fontId="2"/>
  </si>
  <si>
    <t>要資格（クリーニング所適合確認書）　※医療、福祉施設は除く</t>
    <rPh sb="0" eb="1">
      <t>ヨウ</t>
    </rPh>
    <rPh sb="1" eb="3">
      <t>シカク</t>
    </rPh>
    <rPh sb="10" eb="11">
      <t>ジョ</t>
    </rPh>
    <rPh sb="11" eb="13">
      <t>テキゴウ</t>
    </rPh>
    <rPh sb="13" eb="16">
      <t>カクニンショ</t>
    </rPh>
    <rPh sb="19" eb="21">
      <t>イリョウ</t>
    </rPh>
    <rPh sb="22" eb="24">
      <t>フクシ</t>
    </rPh>
    <rPh sb="24" eb="26">
      <t>シセツ</t>
    </rPh>
    <rPh sb="27" eb="28">
      <t>ノゾ</t>
    </rPh>
    <phoneticPr fontId="2"/>
  </si>
  <si>
    <t>要資格（宮城県林業事業体登録又は宮城県意欲と能力のある林業経営者に応募し、林業経営者として公表されていること）</t>
    <phoneticPr fontId="2"/>
  </si>
  <si>
    <t>ドローン撮影含む　※ドローン操縦の資格保有者がいる場合は、証明書等を提出すること</t>
    <rPh sb="4" eb="6">
      <t>サツエイ</t>
    </rPh>
    <rPh sb="6" eb="7">
      <t>フク</t>
    </rPh>
    <rPh sb="14" eb="16">
      <t>ソウジュウ</t>
    </rPh>
    <rPh sb="17" eb="19">
      <t>シカク</t>
    </rPh>
    <rPh sb="19" eb="22">
      <t>ホユウシャ</t>
    </rPh>
    <rPh sb="25" eb="27">
      <t>バアイ</t>
    </rPh>
    <rPh sb="29" eb="33">
      <t>ショウメイショナド</t>
    </rPh>
    <rPh sb="34" eb="36">
      <t>テイシュツ</t>
    </rPh>
    <phoneticPr fontId="2"/>
  </si>
  <si>
    <t>子育て支援事業計画策定に係るニーズ調査、介護予防・日常生活圏域ニーズ調査等</t>
    <phoneticPr fontId="2"/>
  </si>
  <si>
    <t>要資格（登録検査等事業者（総務省登録証）・無線通信士等資格）</t>
    <phoneticPr fontId="2"/>
  </si>
  <si>
    <t>　</t>
    <phoneticPr fontId="5"/>
  </si>
  <si>
    <t>Ver.7.0.1</t>
    <phoneticPr fontId="5"/>
  </si>
  <si>
    <t>7.0.1</t>
  </si>
  <si>
    <t>要資格（造園工事施工管理技士又は芝草管理技術者）
※資格要件の技術者がいない場合は、官公庁における受注実績を資格要件とみなすので、受注実績を提出すること</t>
    <rPh sb="0" eb="1">
      <t>ヨウ</t>
    </rPh>
    <rPh sb="1" eb="3">
      <t>シカク</t>
    </rPh>
    <rPh sb="4" eb="6">
      <t>ゾウエン</t>
    </rPh>
    <rPh sb="6" eb="8">
      <t>コウジ</t>
    </rPh>
    <rPh sb="8" eb="10">
      <t>セコウ</t>
    </rPh>
    <rPh sb="10" eb="12">
      <t>カンリ</t>
    </rPh>
    <rPh sb="12" eb="14">
      <t>ギシ</t>
    </rPh>
    <rPh sb="14" eb="15">
      <t>マタ</t>
    </rPh>
    <rPh sb="16" eb="18">
      <t>シバクサ</t>
    </rPh>
    <rPh sb="18" eb="20">
      <t>カンリ</t>
    </rPh>
    <rPh sb="20" eb="23">
      <t>ギジュツシャ</t>
    </rPh>
    <rPh sb="26" eb="28">
      <t>シカク</t>
    </rPh>
    <rPh sb="28" eb="30">
      <t>ヨウケン</t>
    </rPh>
    <rPh sb="31" eb="34">
      <t>ギジュツシャ</t>
    </rPh>
    <rPh sb="38" eb="40">
      <t>バアイ</t>
    </rPh>
    <rPh sb="42" eb="45">
      <t>カンコウチョウ</t>
    </rPh>
    <rPh sb="49" eb="51">
      <t>ジュチュウ</t>
    </rPh>
    <rPh sb="51" eb="53">
      <t>ジッセキ</t>
    </rPh>
    <rPh sb="54" eb="56">
      <t>シカク</t>
    </rPh>
    <rPh sb="56" eb="58">
      <t>ヨウケン</t>
    </rPh>
    <rPh sb="65" eb="67">
      <t>ジュチュウ</t>
    </rPh>
    <rPh sb="67" eb="69">
      <t>ジッセキ</t>
    </rPh>
    <rPh sb="70" eb="72">
      <t>テイシュツ</t>
    </rPh>
    <phoneticPr fontId="2"/>
  </si>
  <si>
    <t>要資格（一般貸切旅客自動車運送事業許可又は特定旅客自動車運送事業許可）</t>
    <phoneticPr fontId="2"/>
  </si>
  <si>
    <t>正式名称で入力してください。</t>
    <rPh sb="5" eb="7">
      <t>ニュウリョク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</si>
</sst>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_);[Red]\(0\)"/>
    <numFmt numFmtId="184" formatCode="0.000"/>
    <numFmt numFmtId="185" formatCode="0000000"/>
    <numFmt numFmtId="186" formatCode="0.0"/>
  </numFmts>
  <fonts count="24"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b/>
      <sz val="11"/>
      <color theme="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1"/>
      <color rgb="FF000000"/>
      <name val="ＭＳ ゴシック"/>
      <family val="3"/>
      <charset val="128"/>
    </font>
    <font>
      <sz val="10"/>
      <color theme="1" tint="4.9989318521683403E-2"/>
      <name val="ＭＳ ゴシック"/>
      <family val="3"/>
      <charset val="128"/>
    </font>
    <font>
      <sz val="10"/>
      <name val="ＭＳ ゴシック"/>
      <family val="3"/>
      <charset val="128"/>
    </font>
    <font>
      <sz val="11"/>
      <name val="ＭＳ ゴシック"/>
      <family val="3"/>
      <charset val="128"/>
    </font>
    <font>
      <sz val="11"/>
      <color rgb="FF9C0006"/>
      <name val="ＭＳ Ｐゴシック"/>
      <family val="2"/>
      <charset val="128"/>
      <scheme val="minor"/>
    </font>
    <font>
      <sz val="10"/>
      <color rgb="FF0D0D0D"/>
      <name val="ＭＳ ゴシック"/>
      <family val="3"/>
      <charset val="128"/>
    </font>
    <font>
      <sz val="12"/>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CCEDFC"/>
        <bgColor indexed="64"/>
      </patternFill>
    </fill>
    <fill>
      <patternFill patternType="solid">
        <fgColor theme="0" tint="-0.249977111117893"/>
        <bgColor indexed="64"/>
      </patternFill>
    </fill>
    <fill>
      <patternFill patternType="solid">
        <fgColor theme="0"/>
        <bgColor indexed="64"/>
      </patternFill>
    </fill>
    <fill>
      <patternFill patternType="solid">
        <fgColor theme="7" tint="0.79998168889431442"/>
        <bgColor indexed="64"/>
      </patternFill>
    </fill>
  </fills>
  <borders count="52">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right/>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hair">
        <color indexed="64"/>
      </top>
      <bottom/>
      <diagonal/>
    </border>
    <border>
      <left style="hair">
        <color indexed="64"/>
      </left>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double">
        <color indexed="64"/>
      </bottom>
      <diagonal/>
    </border>
    <border>
      <left style="thin">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auto="1"/>
      </bottom>
      <diagonal/>
    </border>
    <border>
      <left style="thin">
        <color indexed="64"/>
      </left>
      <right/>
      <top/>
      <bottom style="hair">
        <color indexed="64"/>
      </bottom>
      <diagonal/>
    </border>
    <border>
      <left style="thin">
        <color indexed="64"/>
      </left>
      <right style="hair">
        <color auto="1"/>
      </right>
      <top style="hair">
        <color auto="1"/>
      </top>
      <bottom style="hair">
        <color auto="1"/>
      </bottom>
      <diagonal/>
    </border>
    <border>
      <left/>
      <right style="hair">
        <color auto="1"/>
      </right>
      <top/>
      <bottom style="hair">
        <color auto="1"/>
      </bottom>
      <diagonal/>
    </border>
    <border>
      <left style="thin">
        <color indexed="64"/>
      </left>
      <right style="hair">
        <color indexed="64"/>
      </right>
      <top style="thin">
        <color indexed="64"/>
      </top>
      <bottom style="hair">
        <color indexed="64"/>
      </bottom>
      <diagonal/>
    </border>
    <border>
      <left/>
      <right style="hair">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auto="1"/>
      </bottom>
      <diagonal/>
    </border>
    <border>
      <left style="hair">
        <color indexed="64"/>
      </left>
      <right/>
      <top style="thin">
        <color auto="1"/>
      </top>
      <bottom/>
      <diagonal/>
    </border>
    <border>
      <left style="hair">
        <color indexed="64"/>
      </left>
      <right/>
      <top style="thin">
        <color indexed="64"/>
      </top>
      <bottom style="thin">
        <color auto="1"/>
      </bottom>
      <diagonal/>
    </border>
    <border>
      <left/>
      <right style="hair">
        <color indexed="64"/>
      </right>
      <top style="thin">
        <color indexed="64"/>
      </top>
      <bottom style="thin">
        <color auto="1"/>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s>
  <cellStyleXfs count="18">
    <xf numFmtId="0" fontId="0" fillId="0" borderId="0">
      <alignment vertical="center"/>
    </xf>
    <xf numFmtId="0" fontId="3" fillId="0" borderId="0">
      <alignment vertical="center"/>
    </xf>
    <xf numFmtId="0" fontId="7" fillId="0" borderId="0">
      <alignment vertical="center"/>
    </xf>
    <xf numFmtId="0" fontId="9" fillId="0" borderId="0">
      <alignment vertical="center"/>
    </xf>
    <xf numFmtId="38" fontId="10" fillId="0" borderId="0" applyFont="0" applyFill="0" applyBorder="0" applyAlignment="0" applyProtection="0">
      <alignment vertical="center"/>
    </xf>
    <xf numFmtId="0" fontId="1" fillId="0" borderId="0">
      <alignment vertical="center"/>
    </xf>
    <xf numFmtId="0" fontId="3" fillId="0" borderId="0">
      <alignment vertical="center"/>
    </xf>
    <xf numFmtId="38" fontId="11" fillId="0" borderId="0" applyFont="0" applyFill="0" applyBorder="0" applyAlignment="0" applyProtection="0">
      <alignment vertical="center"/>
    </xf>
    <xf numFmtId="0" fontId="9" fillId="0" borderId="0">
      <alignment vertical="center"/>
    </xf>
    <xf numFmtId="176" fontId="10" fillId="0" borderId="0" applyFont="0" applyFill="0" applyBorder="0" applyAlignment="0" applyProtection="0">
      <alignment vertical="center"/>
    </xf>
    <xf numFmtId="0" fontId="9" fillId="0" borderId="0"/>
    <xf numFmtId="0" fontId="7" fillId="0" borderId="0">
      <alignment vertical="center"/>
    </xf>
    <xf numFmtId="0" fontId="3" fillId="0" borderId="0">
      <alignment vertical="center"/>
    </xf>
    <xf numFmtId="38" fontId="11"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7" fillId="0" borderId="0" applyFont="0" applyFill="0" applyBorder="0" applyAlignment="0" applyProtection="0">
      <alignment vertical="center"/>
    </xf>
    <xf numFmtId="38" fontId="1" fillId="0" borderId="0" applyFont="0" applyFill="0" applyBorder="0" applyAlignment="0" applyProtection="0">
      <alignment vertical="center"/>
    </xf>
  </cellStyleXfs>
  <cellXfs count="358">
    <xf numFmtId="0" fontId="0" fillId="0" borderId="0" xfId="0">
      <alignment vertical="center"/>
    </xf>
    <xf numFmtId="49" fontId="19" fillId="2" borderId="0" xfId="0" applyNumberFormat="1" applyFont="1" applyFill="1" applyAlignment="1" applyProtection="1">
      <alignment horizontal="left" vertical="center"/>
      <protection locked="0"/>
    </xf>
    <xf numFmtId="14" fontId="19" fillId="2" borderId="8" xfId="0" applyNumberFormat="1" applyFont="1" applyFill="1" applyBorder="1" applyAlignment="1" applyProtection="1">
      <alignment horizontal="left" vertical="center"/>
      <protection locked="0"/>
    </xf>
    <xf numFmtId="14" fontId="19" fillId="2" borderId="44" xfId="0" applyNumberFormat="1" applyFont="1" applyFill="1" applyBorder="1" applyAlignment="1" applyProtection="1">
      <alignment horizontal="left" vertical="center"/>
      <protection locked="0"/>
    </xf>
    <xf numFmtId="49" fontId="19" fillId="2" borderId="40" xfId="2" applyNumberFormat="1" applyFont="1" applyFill="1" applyBorder="1" applyAlignment="1" applyProtection="1">
      <alignment horizontal="center" vertical="center"/>
      <protection locked="0"/>
    </xf>
    <xf numFmtId="49" fontId="19" fillId="2" borderId="38" xfId="2" applyNumberFormat="1" applyFont="1" applyFill="1" applyBorder="1" applyAlignment="1" applyProtection="1">
      <alignment horizontal="center" vertical="center"/>
      <protection locked="0"/>
    </xf>
    <xf numFmtId="49" fontId="19" fillId="2" borderId="51" xfId="2" applyNumberFormat="1" applyFont="1" applyFill="1" applyBorder="1" applyAlignment="1" applyProtection="1">
      <alignment horizontal="center" vertical="center"/>
      <protection locked="0"/>
    </xf>
    <xf numFmtId="49" fontId="19" fillId="2" borderId="49" xfId="2" applyNumberFormat="1" applyFont="1" applyFill="1" applyBorder="1" applyAlignment="1" applyProtection="1">
      <alignment horizontal="center" vertical="center"/>
      <protection locked="0"/>
    </xf>
    <xf numFmtId="49" fontId="19" fillId="2" borderId="48" xfId="2" applyNumberFormat="1" applyFont="1" applyFill="1" applyBorder="1" applyAlignment="1" applyProtection="1">
      <alignment horizontal="center" vertical="center"/>
      <protection locked="0"/>
    </xf>
    <xf numFmtId="49" fontId="19" fillId="2" borderId="50" xfId="2" applyNumberFormat="1" applyFont="1" applyFill="1" applyBorder="1" applyAlignment="1" applyProtection="1">
      <alignment horizontal="center" vertical="center"/>
      <protection locked="0"/>
    </xf>
    <xf numFmtId="14" fontId="19" fillId="2" borderId="22" xfId="0" applyNumberFormat="1" applyFont="1" applyFill="1" applyBorder="1" applyAlignment="1" applyProtection="1">
      <alignment horizontal="left" vertical="center"/>
      <protection locked="0"/>
    </xf>
    <xf numFmtId="177" fontId="19" fillId="2" borderId="3" xfId="0" applyNumberFormat="1" applyFont="1" applyFill="1" applyBorder="1" applyAlignment="1" applyProtection="1">
      <alignment horizontal="left" vertical="center"/>
      <protection locked="0"/>
    </xf>
    <xf numFmtId="14" fontId="19" fillId="2" borderId="36" xfId="0" applyNumberFormat="1" applyFont="1" applyFill="1" applyBorder="1" applyAlignment="1" applyProtection="1">
      <alignment horizontal="left" vertical="center"/>
      <protection locked="0"/>
    </xf>
    <xf numFmtId="177" fontId="19" fillId="2" borderId="9" xfId="0" applyNumberFormat="1" applyFont="1" applyFill="1" applyBorder="1" applyAlignment="1" applyProtection="1">
      <alignment horizontal="left" vertical="center"/>
      <protection locked="0"/>
    </xf>
    <xf numFmtId="38" fontId="19" fillId="2" borderId="20" xfId="1" applyNumberFormat="1" applyFont="1" applyFill="1" applyBorder="1" applyAlignment="1" applyProtection="1">
      <alignment horizontal="right" vertical="center"/>
      <protection locked="0"/>
    </xf>
    <xf numFmtId="178" fontId="19" fillId="2" borderId="1" xfId="1" applyNumberFormat="1" applyFont="1" applyFill="1" applyBorder="1" applyAlignment="1" applyProtection="1">
      <alignment horizontal="right" vertical="center"/>
      <protection locked="0"/>
    </xf>
    <xf numFmtId="38" fontId="19" fillId="2" borderId="46" xfId="1" applyNumberFormat="1" applyFont="1" applyFill="1" applyBorder="1" applyAlignment="1" applyProtection="1">
      <alignment horizontal="right" vertical="center"/>
      <protection locked="0"/>
    </xf>
    <xf numFmtId="38" fontId="19" fillId="2" borderId="1" xfId="1" applyNumberFormat="1" applyFont="1" applyFill="1" applyBorder="1" applyAlignment="1" applyProtection="1">
      <alignment horizontal="right" vertical="center"/>
      <protection locked="0"/>
    </xf>
    <xf numFmtId="38" fontId="19" fillId="2" borderId="2" xfId="1" applyNumberFormat="1" applyFont="1" applyFill="1" applyBorder="1" applyAlignment="1" applyProtection="1">
      <alignment horizontal="right" vertical="center"/>
      <protection locked="0"/>
    </xf>
    <xf numFmtId="178" fontId="19" fillId="2" borderId="46" xfId="1" applyNumberFormat="1" applyFont="1" applyFill="1" applyBorder="1" applyAlignment="1" applyProtection="1">
      <alignment horizontal="right" vertical="center"/>
      <protection locked="0"/>
    </xf>
    <xf numFmtId="14" fontId="19" fillId="2" borderId="30" xfId="0" applyNumberFormat="1" applyFont="1" applyFill="1" applyBorder="1" applyAlignment="1" applyProtection="1">
      <alignment horizontal="left" vertical="center"/>
      <protection locked="0"/>
    </xf>
    <xf numFmtId="14" fontId="19" fillId="2" borderId="8" xfId="0" applyNumberFormat="1" applyFont="1" applyFill="1" applyBorder="1" applyAlignment="1" applyProtection="1">
      <alignment horizontal="left" vertical="center"/>
      <protection locked="0"/>
    </xf>
    <xf numFmtId="38" fontId="19" fillId="2" borderId="45" xfId="1" applyNumberFormat="1" applyFont="1" applyFill="1" applyBorder="1" applyAlignment="1" applyProtection="1">
      <alignment horizontal="right" vertical="center"/>
      <protection locked="0"/>
    </xf>
    <xf numFmtId="178" fontId="19" fillId="2" borderId="2" xfId="1" applyNumberFormat="1" applyFont="1" applyFill="1" applyBorder="1" applyAlignment="1" applyProtection="1">
      <alignment horizontal="right" vertical="center"/>
      <protection locked="0"/>
    </xf>
    <xf numFmtId="49" fontId="19" fillId="2" borderId="0" xfId="0" applyNumberFormat="1" applyFont="1" applyFill="1" applyAlignment="1" applyProtection="1">
      <alignment horizontal="left" vertical="center"/>
      <protection locked="0"/>
    </xf>
    <xf numFmtId="38" fontId="19" fillId="2" borderId="0" xfId="0" applyNumberFormat="1" applyFont="1" applyFill="1" applyAlignment="1" applyProtection="1">
      <alignment horizontal="left" vertical="center"/>
      <protection locked="0"/>
    </xf>
    <xf numFmtId="49" fontId="19" fillId="2" borderId="34" xfId="2" applyNumberFormat="1" applyFont="1" applyFill="1" applyBorder="1" applyAlignment="1" applyProtection="1">
      <alignment horizontal="center" vertical="center"/>
      <protection locked="0"/>
    </xf>
    <xf numFmtId="49" fontId="19" fillId="2" borderId="29" xfId="2" applyNumberFormat="1" applyFont="1" applyFill="1" applyBorder="1" applyAlignment="1" applyProtection="1">
      <alignment horizontal="center" vertical="center"/>
      <protection locked="0"/>
    </xf>
    <xf numFmtId="49" fontId="19" fillId="2" borderId="35" xfId="2" applyNumberFormat="1" applyFont="1" applyFill="1" applyBorder="1" applyAlignment="1" applyProtection="1">
      <alignment horizontal="center" vertical="center"/>
      <protection locked="0"/>
    </xf>
    <xf numFmtId="49" fontId="19" fillId="2" borderId="17" xfId="2" applyNumberFormat="1" applyFont="1" applyFill="1" applyBorder="1" applyAlignment="1" applyProtection="1">
      <alignment horizontal="center" vertical="center"/>
      <protection locked="0"/>
    </xf>
    <xf numFmtId="49" fontId="19" fillId="2" borderId="13" xfId="2" applyNumberFormat="1" applyFont="1" applyFill="1" applyBorder="1" applyAlignment="1" applyProtection="1">
      <alignment horizontal="center" vertical="center"/>
      <protection locked="0"/>
    </xf>
    <xf numFmtId="49" fontId="19" fillId="2" borderId="14" xfId="2" applyNumberFormat="1" applyFont="1" applyFill="1" applyBorder="1" applyAlignment="1" applyProtection="1">
      <alignment horizontal="center" vertical="center"/>
      <protection locked="0"/>
    </xf>
    <xf numFmtId="49" fontId="19" fillId="2" borderId="12" xfId="0" applyNumberFormat="1" applyFont="1" applyFill="1" applyBorder="1" applyAlignment="1" applyProtection="1">
      <alignment horizontal="left" vertical="center"/>
      <protection locked="0"/>
    </xf>
    <xf numFmtId="49" fontId="19" fillId="2" borderId="6" xfId="0" applyNumberFormat="1" applyFont="1" applyFill="1" applyBorder="1" applyAlignment="1" applyProtection="1">
      <alignment horizontal="left" vertical="center"/>
      <protection locked="0"/>
    </xf>
    <xf numFmtId="38" fontId="19" fillId="2" borderId="6" xfId="0" applyNumberFormat="1" applyFont="1" applyFill="1" applyBorder="1" applyAlignment="1" applyProtection="1">
      <alignment horizontal="left" vertical="center"/>
      <protection locked="0"/>
    </xf>
    <xf numFmtId="49" fontId="19" fillId="2" borderId="7" xfId="0" applyNumberFormat="1" applyFont="1" applyFill="1" applyBorder="1" applyAlignment="1" applyProtection="1">
      <alignment horizontal="left" vertical="center"/>
      <protection locked="0"/>
    </xf>
    <xf numFmtId="38" fontId="19" fillId="2" borderId="12" xfId="0" applyNumberFormat="1" applyFont="1" applyFill="1" applyBorder="1" applyAlignment="1" applyProtection="1">
      <alignment horizontal="right" vertical="center"/>
      <protection locked="0"/>
    </xf>
    <xf numFmtId="40" fontId="19" fillId="2" borderId="6" xfId="0" applyNumberFormat="1" applyFont="1" applyFill="1" applyBorder="1" applyAlignment="1" applyProtection="1">
      <alignment horizontal="right" vertical="center"/>
      <protection locked="0"/>
    </xf>
    <xf numFmtId="49" fontId="19" fillId="2" borderId="36" xfId="0" applyNumberFormat="1" applyFont="1" applyFill="1" applyBorder="1" applyAlignment="1" applyProtection="1">
      <alignment horizontal="left" vertical="center"/>
      <protection locked="0"/>
    </xf>
    <xf numFmtId="49" fontId="19" fillId="2" borderId="9" xfId="0" applyNumberFormat="1" applyFont="1" applyFill="1" applyBorder="1" applyAlignment="1" applyProtection="1">
      <alignment horizontal="left" vertical="center"/>
      <protection locked="0"/>
    </xf>
    <xf numFmtId="38" fontId="19" fillId="2" borderId="9" xfId="0" applyNumberFormat="1" applyFont="1" applyFill="1" applyBorder="1" applyAlignment="1" applyProtection="1">
      <alignment horizontal="left" vertical="center"/>
      <protection locked="0"/>
    </xf>
    <xf numFmtId="49" fontId="19" fillId="2" borderId="11" xfId="0" applyNumberFormat="1" applyFont="1" applyFill="1" applyBorder="1" applyAlignment="1" applyProtection="1">
      <alignment horizontal="left" vertical="center"/>
      <protection locked="0"/>
    </xf>
    <xf numFmtId="38" fontId="19" fillId="2" borderId="36" xfId="0" applyNumberFormat="1" applyFont="1" applyFill="1" applyBorder="1" applyAlignment="1" applyProtection="1">
      <alignment horizontal="right" vertical="center"/>
      <protection locked="0"/>
    </xf>
    <xf numFmtId="40" fontId="19" fillId="2" borderId="9" xfId="0" applyNumberFormat="1" applyFont="1" applyFill="1" applyBorder="1" applyAlignment="1" applyProtection="1">
      <alignment horizontal="right" vertical="center"/>
      <protection locked="0"/>
    </xf>
    <xf numFmtId="38" fontId="19" fillId="2" borderId="12" xfId="1" applyNumberFormat="1" applyFont="1" applyFill="1" applyBorder="1" applyAlignment="1" applyProtection="1">
      <alignment horizontal="right" vertical="center"/>
      <protection locked="0"/>
    </xf>
    <xf numFmtId="178" fontId="19" fillId="2" borderId="6" xfId="1" applyNumberFormat="1" applyFont="1" applyFill="1" applyBorder="1" applyAlignment="1" applyProtection="1">
      <alignment horizontal="right" vertical="center"/>
      <protection locked="0"/>
    </xf>
    <xf numFmtId="178" fontId="19" fillId="2" borderId="7" xfId="1" applyNumberFormat="1" applyFont="1" applyFill="1" applyBorder="1" applyAlignment="1" applyProtection="1">
      <alignment horizontal="right" vertical="center"/>
      <protection locked="0"/>
    </xf>
    <xf numFmtId="14" fontId="19" fillId="2" borderId="0" xfId="0" applyNumberFormat="1" applyFont="1" applyFill="1" applyAlignment="1" applyProtection="1">
      <alignment horizontal="left" vertical="center"/>
      <protection locked="0"/>
    </xf>
    <xf numFmtId="38" fontId="19" fillId="2" borderId="36" xfId="1" applyNumberFormat="1" applyFont="1" applyFill="1" applyBorder="1" applyAlignment="1" applyProtection="1">
      <alignment horizontal="right" vertical="center"/>
      <protection locked="0"/>
    </xf>
    <xf numFmtId="182" fontId="19" fillId="2" borderId="9" xfId="1" applyNumberFormat="1" applyFont="1" applyFill="1" applyBorder="1" applyAlignment="1" applyProtection="1">
      <alignment horizontal="right" vertical="center"/>
      <protection locked="0"/>
    </xf>
    <xf numFmtId="182" fontId="19" fillId="2" borderId="11" xfId="1" applyNumberFormat="1" applyFont="1" applyFill="1" applyBorder="1" applyAlignment="1" applyProtection="1">
      <alignment horizontal="right" vertical="center"/>
      <protection locked="0"/>
    </xf>
    <xf numFmtId="0" fontId="19" fillId="2" borderId="0" xfId="0" applyFont="1" applyFill="1" applyAlignment="1" applyProtection="1">
      <alignment horizontal="left" vertical="center"/>
      <protection locked="0"/>
    </xf>
    <xf numFmtId="185" fontId="19" fillId="2" borderId="0" xfId="0" applyNumberFormat="1" applyFont="1" applyFill="1" applyAlignment="1" applyProtection="1">
      <alignment horizontal="left" vertical="center"/>
      <protection locked="0"/>
    </xf>
    <xf numFmtId="181" fontId="19" fillId="2" borderId="0" xfId="0" applyNumberFormat="1" applyFont="1" applyFill="1" applyAlignment="1" applyProtection="1">
      <alignment horizontal="left" vertical="center"/>
      <protection locked="0"/>
    </xf>
    <xf numFmtId="49" fontId="19" fillId="2" borderId="0" xfId="0" applyNumberFormat="1" applyFont="1" applyFill="1" applyAlignment="1" applyProtection="1">
      <alignment horizontal="left" vertical="center" shrinkToFit="1"/>
      <protection locked="0"/>
    </xf>
    <xf numFmtId="0" fontId="19" fillId="2" borderId="0" xfId="0" applyFont="1" applyFill="1" applyAlignment="1" applyProtection="1">
      <alignment horizontal="left" vertical="center" shrinkToFit="1"/>
      <protection locked="0"/>
    </xf>
    <xf numFmtId="182" fontId="19" fillId="2" borderId="0" xfId="0" applyNumberFormat="1" applyFont="1" applyFill="1" applyAlignment="1" applyProtection="1">
      <alignment horizontal="left" vertical="center"/>
      <protection locked="0"/>
    </xf>
    <xf numFmtId="178" fontId="19" fillId="2" borderId="0" xfId="0" applyNumberFormat="1" applyFont="1" applyFill="1" applyAlignment="1" applyProtection="1">
      <alignment horizontal="left" vertical="center"/>
      <protection locked="0"/>
    </xf>
    <xf numFmtId="49" fontId="19" fillId="2" borderId="12" xfId="2" applyNumberFormat="1" applyFont="1" applyFill="1" applyBorder="1" applyAlignment="1" applyProtection="1">
      <alignment horizontal="center" vertical="center"/>
      <protection locked="0"/>
    </xf>
    <xf numFmtId="49" fontId="19" fillId="2" borderId="6" xfId="2" applyNumberFormat="1" applyFont="1" applyFill="1" applyBorder="1" applyAlignment="1" applyProtection="1">
      <alignment horizontal="center" vertical="center"/>
      <protection locked="0"/>
    </xf>
    <xf numFmtId="49" fontId="19" fillId="2" borderId="7" xfId="2" applyNumberFormat="1" applyFont="1" applyFill="1" applyBorder="1" applyAlignment="1" applyProtection="1">
      <alignment horizontal="center" vertical="center"/>
      <protection locked="0"/>
    </xf>
    <xf numFmtId="177" fontId="19" fillId="2" borderId="0" xfId="0" applyNumberFormat="1" applyFont="1" applyFill="1" applyAlignment="1" applyProtection="1">
      <alignment horizontal="left" vertical="center"/>
      <protection locked="0"/>
    </xf>
    <xf numFmtId="49" fontId="19" fillId="2" borderId="22" xfId="2" applyNumberFormat="1" applyFont="1" applyFill="1" applyBorder="1" applyAlignment="1" applyProtection="1">
      <alignment horizontal="center" vertical="center"/>
      <protection locked="0"/>
    </xf>
    <xf numFmtId="49" fontId="19" fillId="2" borderId="3" xfId="2" applyNumberFormat="1" applyFont="1" applyFill="1" applyBorder="1" applyAlignment="1" applyProtection="1">
      <alignment horizontal="center" vertical="center"/>
      <protection locked="0"/>
    </xf>
    <xf numFmtId="49" fontId="19" fillId="2" borderId="4" xfId="2" applyNumberFormat="1" applyFont="1" applyFill="1" applyBorder="1" applyAlignment="1" applyProtection="1">
      <alignment horizontal="center" vertical="center"/>
      <protection locked="0"/>
    </xf>
    <xf numFmtId="38" fontId="19" fillId="2" borderId="32" xfId="1" applyNumberFormat="1" applyFont="1" applyFill="1" applyBorder="1" applyAlignment="1" applyProtection="1">
      <alignment horizontal="right" vertical="center"/>
      <protection locked="0"/>
    </xf>
    <xf numFmtId="178" fontId="19" fillId="2" borderId="27" xfId="1" applyNumberFormat="1" applyFont="1" applyFill="1" applyBorder="1" applyAlignment="1" applyProtection="1">
      <alignment horizontal="right" vertical="center"/>
      <protection locked="0"/>
    </xf>
    <xf numFmtId="178" fontId="19" fillId="2" borderId="28" xfId="1" applyNumberFormat="1" applyFont="1" applyFill="1" applyBorder="1" applyAlignment="1" applyProtection="1">
      <alignment horizontal="right" vertical="center"/>
      <protection locked="0"/>
    </xf>
    <xf numFmtId="38" fontId="19" fillId="2" borderId="22" xfId="1" applyNumberFormat="1" applyFont="1" applyFill="1" applyBorder="1" applyAlignment="1" applyProtection="1">
      <alignment horizontal="right" vertical="center"/>
      <protection locked="0"/>
    </xf>
    <xf numFmtId="178" fontId="19" fillId="2" borderId="3" xfId="1" applyNumberFormat="1" applyFont="1" applyFill="1" applyBorder="1" applyAlignment="1" applyProtection="1">
      <alignment horizontal="right" vertical="center"/>
      <protection locked="0"/>
    </xf>
    <xf numFmtId="178" fontId="19" fillId="2" borderId="4" xfId="1" applyNumberFormat="1" applyFont="1" applyFill="1" applyBorder="1" applyAlignment="1" applyProtection="1">
      <alignment horizontal="right" vertical="center"/>
      <protection locked="0"/>
    </xf>
    <xf numFmtId="49" fontId="19" fillId="2" borderId="0" xfId="1" applyNumberFormat="1" applyFont="1" applyFill="1" applyAlignment="1" applyProtection="1">
      <alignment horizontal="left" vertical="center"/>
      <protection locked="0"/>
    </xf>
    <xf numFmtId="178" fontId="19" fillId="2" borderId="0" xfId="1" applyNumberFormat="1" applyFont="1" applyFill="1" applyAlignment="1" applyProtection="1">
      <alignment horizontal="left" vertical="center"/>
      <protection locked="0"/>
    </xf>
    <xf numFmtId="38" fontId="19" fillId="2" borderId="0" xfId="0" applyNumberFormat="1" applyFont="1" applyFill="1" applyAlignment="1" applyProtection="1">
      <alignment horizontal="right" vertical="center"/>
      <protection locked="0"/>
    </xf>
    <xf numFmtId="182" fontId="19" fillId="2" borderId="3" xfId="1" applyNumberFormat="1" applyFont="1" applyFill="1" applyBorder="1" applyAlignment="1" applyProtection="1">
      <alignment horizontal="right" vertical="center"/>
      <protection locked="0"/>
    </xf>
    <xf numFmtId="182" fontId="19" fillId="2" borderId="4" xfId="1" applyNumberFormat="1" applyFont="1" applyFill="1" applyBorder="1" applyAlignment="1" applyProtection="1">
      <alignment horizontal="right" vertical="center"/>
      <protection locked="0"/>
    </xf>
    <xf numFmtId="182" fontId="19" fillId="2" borderId="6" xfId="1" applyNumberFormat="1" applyFont="1" applyFill="1" applyBorder="1" applyAlignment="1" applyProtection="1">
      <alignment horizontal="right" vertical="center"/>
      <protection locked="0"/>
    </xf>
    <xf numFmtId="182" fontId="19" fillId="2" borderId="7" xfId="1" applyNumberFormat="1" applyFont="1" applyFill="1" applyBorder="1" applyAlignment="1" applyProtection="1">
      <alignment horizontal="right" vertical="center"/>
      <protection locked="0"/>
    </xf>
    <xf numFmtId="0" fontId="4" fillId="0" borderId="0" xfId="6" applyFont="1" applyProtection="1">
      <alignment vertical="center"/>
    </xf>
    <xf numFmtId="0" fontId="8" fillId="0" borderId="0" xfId="2" applyFont="1" applyProtection="1">
      <alignment vertical="center"/>
    </xf>
    <xf numFmtId="0" fontId="4" fillId="0" borderId="0" xfId="2" applyFont="1" applyProtection="1">
      <alignment vertical="center"/>
    </xf>
    <xf numFmtId="179" fontId="7" fillId="0" borderId="0" xfId="1" applyNumberFormat="1" applyFont="1" applyAlignment="1" applyProtection="1">
      <alignment vertical="top"/>
    </xf>
    <xf numFmtId="179" fontId="7" fillId="0" borderId="0" xfId="1" applyNumberFormat="1" applyFont="1" applyAlignment="1" applyProtection="1">
      <alignment horizontal="right" vertical="top"/>
    </xf>
    <xf numFmtId="179" fontId="4" fillId="0" borderId="0" xfId="1" applyNumberFormat="1" applyFont="1" applyAlignment="1" applyProtection="1">
      <alignment vertical="top"/>
    </xf>
    <xf numFmtId="0" fontId="12" fillId="0" borderId="0" xfId="2" applyFont="1" applyProtection="1">
      <alignment vertical="center"/>
    </xf>
    <xf numFmtId="0" fontId="4" fillId="0" borderId="0" xfId="1" applyFont="1" applyProtection="1">
      <alignment vertical="center"/>
    </xf>
    <xf numFmtId="0" fontId="16" fillId="0" borderId="15" xfId="2" applyFont="1" applyBorder="1" applyProtection="1">
      <alignment vertical="center"/>
    </xf>
    <xf numFmtId="0" fontId="16" fillId="0" borderId="16" xfId="2" applyFont="1" applyBorder="1" applyProtection="1">
      <alignment vertical="center"/>
    </xf>
    <xf numFmtId="0" fontId="16" fillId="0" borderId="18" xfId="2" applyFont="1" applyBorder="1" applyProtection="1">
      <alignment vertical="center"/>
    </xf>
    <xf numFmtId="49" fontId="4" fillId="0" borderId="0" xfId="1" applyNumberFormat="1" applyFont="1" applyProtection="1">
      <alignment vertical="center"/>
    </xf>
    <xf numFmtId="0" fontId="16" fillId="0" borderId="19" xfId="2" applyFont="1" applyBorder="1" applyProtection="1">
      <alignment vertical="center"/>
    </xf>
    <xf numFmtId="0" fontId="16" fillId="0" borderId="0" xfId="2" applyFont="1" applyProtection="1">
      <alignment vertical="center"/>
    </xf>
    <xf numFmtId="0" fontId="16" fillId="0" borderId="21" xfId="2" applyFont="1" applyBorder="1" applyProtection="1">
      <alignment vertical="center"/>
    </xf>
    <xf numFmtId="0" fontId="16" fillId="0" borderId="17" xfId="2" applyFont="1" applyBorder="1" applyProtection="1">
      <alignment vertical="center"/>
    </xf>
    <xf numFmtId="0" fontId="16" fillId="0" borderId="13" xfId="2" applyFont="1" applyBorder="1" applyProtection="1">
      <alignment vertical="center"/>
    </xf>
    <xf numFmtId="0" fontId="16" fillId="0" borderId="14" xfId="2" applyFont="1" applyBorder="1" applyProtection="1">
      <alignment vertical="center"/>
    </xf>
    <xf numFmtId="0" fontId="14" fillId="0" borderId="15" xfId="0" applyFont="1" applyBorder="1" applyAlignment="1" applyProtection="1">
      <alignment horizontal="left" vertical="center" indent="1"/>
    </xf>
    <xf numFmtId="0" fontId="14" fillId="0" borderId="16" xfId="0" applyFont="1" applyBorder="1" applyAlignment="1" applyProtection="1">
      <alignment horizontal="left" vertical="center" indent="1"/>
    </xf>
    <xf numFmtId="0" fontId="14" fillId="0" borderId="18" xfId="0" applyFont="1" applyBorder="1" applyAlignment="1" applyProtection="1">
      <alignment horizontal="left" vertical="center" indent="1"/>
    </xf>
    <xf numFmtId="0" fontId="14" fillId="0" borderId="17" xfId="0" applyFont="1" applyBorder="1" applyAlignment="1" applyProtection="1">
      <alignment horizontal="left" vertical="center" indent="1"/>
    </xf>
    <xf numFmtId="0" fontId="4" fillId="0" borderId="13" xfId="2" applyFont="1" applyBorder="1" applyProtection="1">
      <alignment vertical="center"/>
    </xf>
    <xf numFmtId="0" fontId="14" fillId="0" borderId="19" xfId="0" applyFont="1" applyBorder="1" applyProtection="1">
      <alignment vertical="center"/>
    </xf>
    <xf numFmtId="0" fontId="15" fillId="0" borderId="0" xfId="0" applyFont="1" applyProtection="1">
      <alignment vertical="center"/>
    </xf>
    <xf numFmtId="0" fontId="4" fillId="0" borderId="16" xfId="0" applyFont="1" applyBorder="1" applyProtection="1">
      <alignment vertical="center"/>
    </xf>
    <xf numFmtId="177" fontId="4" fillId="0" borderId="16" xfId="0" applyNumberFormat="1" applyFont="1" applyBorder="1" applyProtection="1">
      <alignment vertical="center"/>
    </xf>
    <xf numFmtId="49" fontId="4" fillId="0" borderId="18" xfId="0" applyNumberFormat="1" applyFont="1" applyBorder="1" applyProtection="1">
      <alignment vertical="center"/>
    </xf>
    <xf numFmtId="180" fontId="4" fillId="0" borderId="0" xfId="0" applyNumberFormat="1" applyFont="1" applyProtection="1">
      <alignment vertical="center"/>
    </xf>
    <xf numFmtId="181" fontId="4" fillId="0" borderId="0" xfId="0" applyNumberFormat="1" applyFont="1" applyProtection="1">
      <alignment vertical="center"/>
    </xf>
    <xf numFmtId="0" fontId="4" fillId="0" borderId="0" xfId="0" applyFont="1" applyProtection="1">
      <alignment vertical="center"/>
    </xf>
    <xf numFmtId="0" fontId="4" fillId="0" borderId="21" xfId="2" applyFont="1" applyBorder="1" applyProtection="1">
      <alignment vertical="center"/>
    </xf>
    <xf numFmtId="180" fontId="4" fillId="0" borderId="19" xfId="0" applyNumberFormat="1" applyFont="1" applyBorder="1" applyProtection="1">
      <alignment vertical="center"/>
    </xf>
    <xf numFmtId="0" fontId="15" fillId="0" borderId="0" xfId="0" applyFont="1" applyAlignment="1" applyProtection="1">
      <alignment horizontal="left" vertical="top"/>
    </xf>
    <xf numFmtId="178" fontId="4" fillId="0" borderId="0" xfId="1" applyNumberFormat="1" applyFont="1" applyAlignment="1" applyProtection="1">
      <alignment vertical="top"/>
    </xf>
    <xf numFmtId="178" fontId="4" fillId="0" borderId="0" xfId="1" applyNumberFormat="1" applyFont="1" applyProtection="1">
      <alignment vertical="center"/>
    </xf>
    <xf numFmtId="49" fontId="19" fillId="0" borderId="0" xfId="1" applyNumberFormat="1" applyFont="1" applyAlignment="1" applyProtection="1">
      <alignment horizontal="left" vertical="center"/>
    </xf>
    <xf numFmtId="178" fontId="17" fillId="0" borderId="0" xfId="1" applyNumberFormat="1" applyFont="1" applyAlignment="1" applyProtection="1">
      <alignment horizontal="left" vertical="top" wrapText="1"/>
    </xf>
    <xf numFmtId="178" fontId="17" fillId="4" borderId="0" xfId="1" applyNumberFormat="1" applyFont="1" applyFill="1" applyAlignment="1" applyProtection="1">
      <alignment horizontal="left" vertical="top" wrapText="1"/>
    </xf>
    <xf numFmtId="180" fontId="4" fillId="0" borderId="17" xfId="0" applyNumberFormat="1" applyFont="1" applyBorder="1" applyProtection="1">
      <alignment vertical="center"/>
    </xf>
    <xf numFmtId="180" fontId="4" fillId="0" borderId="13" xfId="0" applyNumberFormat="1" applyFont="1" applyBorder="1" applyProtection="1">
      <alignment vertical="center"/>
    </xf>
    <xf numFmtId="0" fontId="4" fillId="0" borderId="13" xfId="0" applyFont="1" applyBorder="1" applyProtection="1">
      <alignment vertical="center"/>
    </xf>
    <xf numFmtId="0" fontId="15" fillId="0" borderId="13" xfId="0" applyFont="1" applyBorder="1" applyAlignment="1" applyProtection="1">
      <alignment horizontal="right" vertical="top"/>
    </xf>
    <xf numFmtId="0" fontId="15" fillId="0" borderId="13" xfId="0" applyFont="1" applyBorder="1" applyAlignment="1" applyProtection="1">
      <alignment vertical="top"/>
    </xf>
    <xf numFmtId="0" fontId="4" fillId="0" borderId="14" xfId="0" applyFont="1" applyBorder="1" applyProtection="1">
      <alignment vertical="center"/>
    </xf>
    <xf numFmtId="0" fontId="15" fillId="0" borderId="0" xfId="0" applyFont="1" applyAlignment="1" applyProtection="1">
      <alignment horizontal="right" vertical="top"/>
    </xf>
    <xf numFmtId="0" fontId="15" fillId="0" borderId="0" xfId="0" applyFont="1" applyAlignment="1" applyProtection="1">
      <alignment vertical="top"/>
    </xf>
    <xf numFmtId="0" fontId="4" fillId="0" borderId="17" xfId="2" applyFont="1" applyBorder="1" applyProtection="1">
      <alignment vertical="center"/>
    </xf>
    <xf numFmtId="0" fontId="4" fillId="0" borderId="21" xfId="0" applyFont="1" applyBorder="1" applyProtection="1">
      <alignment vertical="center"/>
    </xf>
    <xf numFmtId="0" fontId="17" fillId="0" borderId="0" xfId="0" applyFont="1" applyAlignment="1" applyProtection="1">
      <alignment vertical="top"/>
    </xf>
    <xf numFmtId="0" fontId="4" fillId="0" borderId="19" xfId="0" applyFont="1" applyBorder="1" applyProtection="1">
      <alignment vertical="center"/>
    </xf>
    <xf numFmtId="177" fontId="15" fillId="0" borderId="0" xfId="0" applyNumberFormat="1" applyFont="1" applyAlignment="1" applyProtection="1">
      <alignment vertical="top"/>
    </xf>
    <xf numFmtId="0" fontId="13" fillId="0" borderId="21" xfId="0" applyFont="1" applyBorder="1" applyAlignment="1" applyProtection="1">
      <alignment vertical="top"/>
    </xf>
    <xf numFmtId="49" fontId="15" fillId="0" borderId="0" xfId="0" applyNumberFormat="1" applyFont="1" applyAlignment="1" applyProtection="1">
      <alignment horizontal="right" vertical="top"/>
    </xf>
    <xf numFmtId="0" fontId="4" fillId="0" borderId="0" xfId="2" applyFont="1" applyAlignment="1" applyProtection="1">
      <alignment horizontal="right" vertical="center"/>
    </xf>
    <xf numFmtId="0" fontId="17" fillId="0" borderId="0" xfId="0" applyFont="1" applyAlignment="1" applyProtection="1">
      <alignment horizontal="left" vertical="top" wrapText="1"/>
    </xf>
    <xf numFmtId="0" fontId="17" fillId="0" borderId="0" xfId="0" quotePrefix="1" applyFont="1" applyAlignment="1" applyProtection="1">
      <alignment horizontal="left" vertical="top" wrapText="1"/>
    </xf>
    <xf numFmtId="0" fontId="4" fillId="0" borderId="19" xfId="2" applyFont="1" applyBorder="1" applyProtection="1">
      <alignment vertical="center"/>
    </xf>
    <xf numFmtId="0" fontId="21" fillId="0" borderId="0" xfId="0" applyFont="1" applyAlignment="1" applyProtection="1">
      <alignment vertical="top"/>
    </xf>
    <xf numFmtId="0" fontId="17" fillId="0" borderId="21" xfId="0" applyFont="1" applyBorder="1" applyAlignment="1" applyProtection="1">
      <alignment vertical="top"/>
    </xf>
    <xf numFmtId="0" fontId="4" fillId="0" borderId="17" xfId="0" applyFont="1" applyBorder="1" applyProtection="1">
      <alignment vertical="center"/>
    </xf>
    <xf numFmtId="0" fontId="13" fillId="0" borderId="13" xfId="0" applyFont="1" applyBorder="1" applyAlignment="1" applyProtection="1">
      <alignment vertical="top"/>
    </xf>
    <xf numFmtId="49" fontId="13" fillId="0" borderId="13" xfId="0" applyNumberFormat="1" applyFont="1" applyBorder="1" applyAlignment="1" applyProtection="1">
      <alignment vertical="top"/>
    </xf>
    <xf numFmtId="49" fontId="13" fillId="0" borderId="0" xfId="0" applyNumberFormat="1" applyFont="1" applyAlignment="1" applyProtection="1">
      <alignment vertical="top"/>
    </xf>
    <xf numFmtId="0" fontId="13" fillId="0" borderId="0" xfId="0" applyFont="1" applyAlignment="1" applyProtection="1">
      <alignment vertical="top"/>
    </xf>
    <xf numFmtId="49" fontId="4" fillId="0" borderId="0" xfId="2" applyNumberFormat="1" applyFont="1" applyProtection="1">
      <alignment vertical="center"/>
    </xf>
    <xf numFmtId="0" fontId="14" fillId="0" borderId="0" xfId="0" applyFont="1" applyProtection="1">
      <alignment vertical="center"/>
    </xf>
    <xf numFmtId="0" fontId="4" fillId="0" borderId="18" xfId="0" applyFont="1" applyBorder="1" applyProtection="1">
      <alignment vertical="center"/>
    </xf>
    <xf numFmtId="0" fontId="17" fillId="0" borderId="0" xfId="0" applyFont="1" applyAlignment="1" applyProtection="1">
      <alignment vertical="top" wrapText="1"/>
    </xf>
    <xf numFmtId="0" fontId="4" fillId="0" borderId="0" xfId="0" applyFont="1" applyAlignment="1" applyProtection="1">
      <alignment vertical="top"/>
    </xf>
    <xf numFmtId="49" fontId="15" fillId="0" borderId="13" xfId="0" applyNumberFormat="1" applyFont="1" applyBorder="1" applyAlignment="1" applyProtection="1">
      <alignment vertical="top"/>
    </xf>
    <xf numFmtId="182" fontId="15" fillId="0" borderId="13" xfId="0" applyNumberFormat="1" applyFont="1" applyBorder="1" applyAlignment="1" applyProtection="1">
      <alignment vertical="top"/>
    </xf>
    <xf numFmtId="49" fontId="4" fillId="0" borderId="0" xfId="0" applyNumberFormat="1" applyFont="1" applyProtection="1">
      <alignment vertical="center"/>
    </xf>
    <xf numFmtId="178" fontId="4" fillId="0" borderId="0" xfId="2" applyNumberFormat="1" applyFont="1" applyProtection="1">
      <alignment vertical="center"/>
    </xf>
    <xf numFmtId="0" fontId="22" fillId="0" borderId="19" xfId="0" applyFont="1" applyBorder="1" applyProtection="1">
      <alignment vertical="center"/>
    </xf>
    <xf numFmtId="0" fontId="22" fillId="0" borderId="0" xfId="0" applyFont="1" applyProtection="1">
      <alignment vertical="center"/>
    </xf>
    <xf numFmtId="49" fontId="4" fillId="0" borderId="16" xfId="0" applyNumberFormat="1" applyFont="1" applyBorder="1" applyProtection="1">
      <alignment vertical="center"/>
    </xf>
    <xf numFmtId="178" fontId="4" fillId="0" borderId="16" xfId="0" applyNumberFormat="1" applyFont="1" applyBorder="1" applyProtection="1">
      <alignment vertical="center"/>
    </xf>
    <xf numFmtId="0" fontId="17" fillId="0" borderId="0" xfId="0" applyFont="1" applyAlignment="1" applyProtection="1">
      <alignment horizontal="left" vertical="center" wrapText="1"/>
    </xf>
    <xf numFmtId="49" fontId="15" fillId="0" borderId="0" xfId="0" applyNumberFormat="1" applyFont="1" applyAlignment="1" applyProtection="1">
      <alignment vertical="top"/>
    </xf>
    <xf numFmtId="178" fontId="15" fillId="0" borderId="0" xfId="0" applyNumberFormat="1" applyFont="1" applyAlignment="1" applyProtection="1">
      <alignment vertical="top"/>
    </xf>
    <xf numFmtId="0" fontId="17" fillId="0" borderId="0" xfId="0" quotePrefix="1" applyFont="1" applyAlignment="1" applyProtection="1">
      <alignment vertical="top"/>
    </xf>
    <xf numFmtId="182" fontId="15" fillId="0" borderId="0" xfId="0" applyNumberFormat="1" applyFont="1" applyAlignment="1" applyProtection="1">
      <alignment vertical="top"/>
    </xf>
    <xf numFmtId="182" fontId="13" fillId="0" borderId="13" xfId="0" applyNumberFormat="1" applyFont="1" applyBorder="1" applyAlignment="1" applyProtection="1">
      <alignment vertical="top"/>
    </xf>
    <xf numFmtId="182" fontId="13" fillId="0" borderId="0" xfId="0" applyNumberFormat="1" applyFont="1" applyAlignment="1" applyProtection="1">
      <alignment vertical="top"/>
    </xf>
    <xf numFmtId="182" fontId="4" fillId="0" borderId="0" xfId="0" applyNumberFormat="1" applyFont="1" applyProtection="1">
      <alignment vertical="center"/>
    </xf>
    <xf numFmtId="0" fontId="17" fillId="0" borderId="0" xfId="0" applyFont="1" applyProtection="1">
      <alignment vertical="center"/>
    </xf>
    <xf numFmtId="49" fontId="17" fillId="0" borderId="0" xfId="0" applyNumberFormat="1" applyFont="1" applyAlignment="1" applyProtection="1">
      <alignment horizontal="right" vertical="top"/>
    </xf>
    <xf numFmtId="178" fontId="13" fillId="0" borderId="13" xfId="0" applyNumberFormat="1" applyFont="1" applyBorder="1" applyAlignment="1" applyProtection="1">
      <alignment vertical="top"/>
    </xf>
    <xf numFmtId="178" fontId="13" fillId="0" borderId="0" xfId="0" applyNumberFormat="1" applyFont="1" applyAlignment="1" applyProtection="1">
      <alignment vertical="top"/>
    </xf>
    <xf numFmtId="178" fontId="4" fillId="0" borderId="0" xfId="0" applyNumberFormat="1" applyFont="1" applyProtection="1">
      <alignment vertical="center"/>
    </xf>
    <xf numFmtId="0" fontId="14" fillId="0" borderId="19" xfId="0" applyFont="1" applyBorder="1" applyAlignment="1" applyProtection="1">
      <alignment horizontal="left" vertical="center" indent="1"/>
    </xf>
    <xf numFmtId="0" fontId="14" fillId="0" borderId="0" xfId="0" applyFont="1" applyAlignment="1" applyProtection="1">
      <alignment horizontal="left" vertical="center" indent="1"/>
    </xf>
    <xf numFmtId="183" fontId="4" fillId="0" borderId="0" xfId="1" applyNumberFormat="1" applyFont="1" applyProtection="1">
      <alignment vertical="center"/>
    </xf>
    <xf numFmtId="180" fontId="4" fillId="0" borderId="0" xfId="0" applyNumberFormat="1" applyFont="1" applyAlignment="1" applyProtection="1">
      <alignment vertical="top"/>
    </xf>
    <xf numFmtId="0" fontId="4" fillId="0" borderId="0" xfId="2" applyFont="1" applyAlignment="1" applyProtection="1">
      <alignment vertical="top"/>
    </xf>
    <xf numFmtId="177" fontId="17" fillId="0" borderId="0" xfId="0" applyNumberFormat="1" applyFont="1" applyAlignment="1" applyProtection="1">
      <alignment horizontal="right" vertical="top"/>
    </xf>
    <xf numFmtId="0" fontId="17" fillId="0" borderId="0" xfId="0" applyFont="1" applyAlignment="1" applyProtection="1">
      <alignment vertical="top"/>
    </xf>
    <xf numFmtId="182" fontId="4" fillId="0" borderId="0" xfId="1" applyNumberFormat="1" applyFont="1" applyAlignment="1" applyProtection="1">
      <alignment horizontal="right" vertical="center"/>
    </xf>
    <xf numFmtId="178" fontId="4" fillId="0" borderId="0" xfId="1" applyNumberFormat="1" applyFont="1" applyAlignment="1" applyProtection="1">
      <alignment horizontal="right" vertical="center"/>
    </xf>
    <xf numFmtId="0" fontId="17" fillId="0" borderId="0" xfId="2" applyFont="1" applyAlignment="1" applyProtection="1">
      <alignment horizontal="left" vertical="center" wrapText="1"/>
    </xf>
    <xf numFmtId="0" fontId="4" fillId="0" borderId="20" xfId="0" applyFont="1" applyBorder="1" applyAlignment="1" applyProtection="1">
      <alignment horizontal="left" vertical="center"/>
    </xf>
    <xf numFmtId="0" fontId="4" fillId="0" borderId="1" xfId="0" applyFont="1" applyBorder="1" applyAlignment="1" applyProtection="1">
      <alignment horizontal="left" vertical="center"/>
    </xf>
    <xf numFmtId="0" fontId="4" fillId="0" borderId="2" xfId="0" applyFont="1" applyBorder="1" applyAlignment="1" applyProtection="1">
      <alignment horizontal="left" vertical="center"/>
    </xf>
    <xf numFmtId="0" fontId="4" fillId="0" borderId="15" xfId="2" applyFont="1" applyBorder="1" applyAlignment="1" applyProtection="1">
      <alignment horizontal="center" vertical="center"/>
    </xf>
    <xf numFmtId="0" fontId="4" fillId="0" borderId="16" xfId="2" applyFont="1" applyBorder="1" applyAlignment="1" applyProtection="1">
      <alignment horizontal="center" vertical="center"/>
    </xf>
    <xf numFmtId="0" fontId="4" fillId="0" borderId="18" xfId="2" applyFont="1" applyBorder="1" applyAlignment="1" applyProtection="1">
      <alignment horizontal="center" vertical="center"/>
    </xf>
    <xf numFmtId="49" fontId="4" fillId="0" borderId="20" xfId="0" applyNumberFormat="1" applyFont="1" applyBorder="1" applyAlignment="1" applyProtection="1">
      <alignment horizontal="left" vertical="center"/>
    </xf>
    <xf numFmtId="49" fontId="4" fillId="0" borderId="1" xfId="0" applyNumberFormat="1" applyFont="1" applyBorder="1" applyAlignment="1" applyProtection="1">
      <alignment horizontal="left" vertical="center"/>
    </xf>
    <xf numFmtId="49" fontId="4" fillId="0" borderId="2" xfId="0" applyNumberFormat="1" applyFont="1" applyBorder="1" applyAlignment="1" applyProtection="1">
      <alignment horizontal="left" vertical="center"/>
    </xf>
    <xf numFmtId="0" fontId="4" fillId="0" borderId="15" xfId="0" applyFont="1" applyBorder="1" applyAlignment="1" applyProtection="1">
      <alignment horizontal="center" vertical="center"/>
    </xf>
    <xf numFmtId="0" fontId="4" fillId="0" borderId="16" xfId="0" applyFont="1" applyBorder="1" applyAlignment="1" applyProtection="1">
      <alignment horizontal="center" vertical="center"/>
    </xf>
    <xf numFmtId="0" fontId="4" fillId="0" borderId="18" xfId="0" applyFont="1" applyBorder="1" applyAlignment="1" applyProtection="1">
      <alignment horizontal="center" vertical="center"/>
    </xf>
    <xf numFmtId="180" fontId="4" fillId="0" borderId="21" xfId="0" applyNumberFormat="1" applyFont="1" applyBorder="1" applyProtection="1">
      <alignment vertical="center"/>
    </xf>
    <xf numFmtId="0" fontId="4" fillId="0" borderId="22" xfId="0" applyFont="1" applyBorder="1" applyAlignment="1" applyProtection="1">
      <alignment horizontal="left" vertical="center"/>
    </xf>
    <xf numFmtId="0" fontId="4" fillId="0" borderId="3" xfId="0" applyFont="1" applyBorder="1" applyAlignment="1" applyProtection="1">
      <alignment horizontal="left" vertical="center"/>
    </xf>
    <xf numFmtId="0" fontId="4" fillId="0" borderId="4" xfId="0" applyFont="1" applyBorder="1" applyAlignment="1" applyProtection="1">
      <alignment horizontal="left" vertical="center"/>
    </xf>
    <xf numFmtId="49" fontId="4" fillId="3" borderId="22" xfId="0" applyNumberFormat="1" applyFont="1" applyFill="1" applyBorder="1" applyAlignment="1" applyProtection="1">
      <alignment horizontal="center" vertical="center"/>
    </xf>
    <xf numFmtId="49" fontId="4" fillId="3" borderId="3" xfId="0" applyNumberFormat="1" applyFont="1" applyFill="1" applyBorder="1" applyAlignment="1" applyProtection="1">
      <alignment horizontal="center" vertical="center"/>
    </xf>
    <xf numFmtId="49" fontId="4" fillId="3" borderId="4" xfId="0" applyNumberFormat="1" applyFont="1" applyFill="1" applyBorder="1" applyAlignment="1" applyProtection="1">
      <alignment horizontal="center" vertical="center"/>
    </xf>
    <xf numFmtId="0" fontId="4" fillId="3" borderId="22"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0" borderId="12" xfId="0" applyFont="1" applyBorder="1" applyAlignment="1" applyProtection="1">
      <alignment horizontal="left" vertical="center"/>
    </xf>
    <xf numFmtId="0" fontId="4" fillId="0" borderId="6" xfId="0" applyFont="1" applyBorder="1" applyAlignment="1" applyProtection="1">
      <alignment horizontal="left" vertical="center"/>
    </xf>
    <xf numFmtId="0" fontId="4" fillId="0" borderId="7" xfId="0" applyFont="1" applyBorder="1" applyAlignment="1" applyProtection="1">
      <alignment horizontal="left" vertical="center"/>
    </xf>
    <xf numFmtId="0" fontId="4" fillId="3" borderId="12" xfId="0" applyFont="1" applyFill="1" applyBorder="1" applyAlignment="1" applyProtection="1">
      <alignment horizontal="center" vertical="center"/>
    </xf>
    <xf numFmtId="0" fontId="4" fillId="3" borderId="6"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38" fontId="4" fillId="0" borderId="37" xfId="0" applyNumberFormat="1" applyFont="1" applyBorder="1" applyAlignment="1" applyProtection="1">
      <alignment horizontal="right" vertical="center"/>
    </xf>
    <xf numFmtId="38" fontId="4" fillId="0" borderId="23" xfId="0" applyNumberFormat="1" applyFont="1" applyBorder="1" applyAlignment="1" applyProtection="1">
      <alignment horizontal="right" vertical="center"/>
    </xf>
    <xf numFmtId="0" fontId="18" fillId="0" borderId="21" xfId="0" applyFont="1" applyBorder="1" applyProtection="1">
      <alignment vertical="center"/>
    </xf>
    <xf numFmtId="0" fontId="4" fillId="0" borderId="34" xfId="0" applyFont="1" applyBorder="1" applyAlignment="1" applyProtection="1">
      <alignment horizontal="left" vertical="center"/>
    </xf>
    <xf numFmtId="0" fontId="4" fillId="0" borderId="29" xfId="0" applyFont="1" applyBorder="1" applyAlignment="1" applyProtection="1">
      <alignment horizontal="left" vertical="center"/>
    </xf>
    <xf numFmtId="0" fontId="4" fillId="0" borderId="35" xfId="0" applyFont="1" applyBorder="1" applyAlignment="1" applyProtection="1">
      <alignment horizontal="left" vertical="center"/>
    </xf>
    <xf numFmtId="0" fontId="18" fillId="0" borderId="7" xfId="0" applyFont="1" applyBorder="1" applyProtection="1">
      <alignment vertical="center"/>
    </xf>
    <xf numFmtId="0" fontId="4" fillId="0" borderId="17" xfId="0" applyFont="1" applyBorder="1" applyAlignment="1" applyProtection="1">
      <alignment horizontal="left" vertical="top"/>
    </xf>
    <xf numFmtId="0" fontId="4" fillId="0" borderId="13" xfId="0" applyFont="1" applyBorder="1" applyAlignment="1" applyProtection="1">
      <alignment horizontal="left" vertical="top"/>
    </xf>
    <xf numFmtId="0" fontId="4" fillId="0" borderId="14" xfId="0" applyFont="1" applyBorder="1" applyAlignment="1" applyProtection="1">
      <alignment horizontal="left" vertical="top"/>
    </xf>
    <xf numFmtId="0" fontId="18" fillId="0" borderId="14" xfId="0" applyFont="1" applyBorder="1" applyProtection="1">
      <alignment vertical="center"/>
    </xf>
    <xf numFmtId="0" fontId="4" fillId="0" borderId="0" xfId="0" applyFont="1" applyAlignment="1" applyProtection="1">
      <alignment horizontal="left" vertical="top"/>
    </xf>
    <xf numFmtId="182" fontId="4" fillId="0" borderId="0" xfId="1" applyNumberFormat="1" applyFont="1" applyProtection="1">
      <alignment vertical="center"/>
    </xf>
    <xf numFmtId="178" fontId="4" fillId="0" borderId="21" xfId="1" applyNumberFormat="1" applyFont="1" applyBorder="1" applyAlignment="1" applyProtection="1">
      <alignment horizontal="right" vertical="center"/>
    </xf>
    <xf numFmtId="177" fontId="15" fillId="0" borderId="0" xfId="0" applyNumberFormat="1" applyFont="1" applyAlignment="1" applyProtection="1">
      <alignment horizontal="right" vertical="top"/>
    </xf>
    <xf numFmtId="182" fontId="17" fillId="0" borderId="0" xfId="0" applyNumberFormat="1" applyFont="1" applyAlignment="1" applyProtection="1">
      <alignment vertical="top"/>
    </xf>
    <xf numFmtId="177" fontId="17" fillId="0" borderId="0" xfId="0" applyNumberFormat="1" applyFont="1" applyAlignment="1" applyProtection="1">
      <alignment vertical="top"/>
    </xf>
    <xf numFmtId="182" fontId="4" fillId="0" borderId="0" xfId="1" applyNumberFormat="1" applyFont="1" applyAlignment="1" applyProtection="1">
      <alignment horizontal="center" vertical="center"/>
    </xf>
    <xf numFmtId="178" fontId="4" fillId="0" borderId="0" xfId="1" applyNumberFormat="1" applyFont="1" applyAlignment="1" applyProtection="1">
      <alignment horizontal="left" vertical="center"/>
    </xf>
    <xf numFmtId="0" fontId="4" fillId="0" borderId="0" xfId="0" applyFont="1" applyAlignment="1" applyProtection="1">
      <alignment horizontal="left" vertical="center"/>
    </xf>
    <xf numFmtId="182" fontId="15" fillId="0" borderId="0" xfId="0" applyNumberFormat="1" applyFont="1" applyAlignment="1" applyProtection="1">
      <alignment horizontal="right" vertical="top"/>
    </xf>
    <xf numFmtId="178" fontId="4" fillId="0" borderId="22" xfId="1" applyNumberFormat="1" applyFont="1" applyBorder="1" applyAlignment="1" applyProtection="1">
      <alignment horizontal="left" vertical="center"/>
    </xf>
    <xf numFmtId="178" fontId="4" fillId="0" borderId="3" xfId="1" applyNumberFormat="1" applyFont="1" applyBorder="1" applyAlignment="1" applyProtection="1">
      <alignment horizontal="left" vertical="center"/>
    </xf>
    <xf numFmtId="178" fontId="4" fillId="0" borderId="4" xfId="1" applyNumberFormat="1" applyFont="1" applyBorder="1" applyAlignment="1" applyProtection="1">
      <alignment horizontal="left" vertical="center"/>
    </xf>
    <xf numFmtId="178" fontId="4" fillId="0" borderId="12" xfId="1" applyNumberFormat="1" applyFont="1" applyBorder="1" applyAlignment="1" applyProtection="1">
      <alignment horizontal="left" vertical="center"/>
    </xf>
    <xf numFmtId="178" fontId="4" fillId="0" borderId="6" xfId="1" applyNumberFormat="1" applyFont="1" applyBorder="1" applyAlignment="1" applyProtection="1">
      <alignment horizontal="left" vertical="center"/>
    </xf>
    <xf numFmtId="178" fontId="4" fillId="0" borderId="7" xfId="1" applyNumberFormat="1" applyFont="1" applyBorder="1" applyAlignment="1" applyProtection="1">
      <alignment horizontal="left" vertical="center"/>
    </xf>
    <xf numFmtId="182" fontId="4" fillId="0" borderId="12" xfId="1" applyNumberFormat="1" applyFont="1" applyBorder="1" applyAlignment="1" applyProtection="1">
      <alignment horizontal="left" vertical="center"/>
    </xf>
    <xf numFmtId="182" fontId="4" fillId="0" borderId="6" xfId="1" applyNumberFormat="1" applyFont="1" applyBorder="1" applyAlignment="1" applyProtection="1">
      <alignment horizontal="left" vertical="center"/>
    </xf>
    <xf numFmtId="182" fontId="4" fillId="0" borderId="7" xfId="1" applyNumberFormat="1" applyFont="1" applyBorder="1" applyAlignment="1" applyProtection="1">
      <alignment horizontal="left" vertical="center"/>
    </xf>
    <xf numFmtId="38" fontId="19" fillId="0" borderId="12" xfId="1" applyNumberFormat="1" applyFont="1" applyBorder="1" applyAlignment="1" applyProtection="1">
      <alignment horizontal="right" vertical="center"/>
    </xf>
    <xf numFmtId="182" fontId="19" fillId="0" borderId="6" xfId="1" applyNumberFormat="1" applyFont="1" applyBorder="1" applyAlignment="1" applyProtection="1">
      <alignment horizontal="right" vertical="center"/>
    </xf>
    <xf numFmtId="182" fontId="19" fillId="0" borderId="7" xfId="1" applyNumberFormat="1" applyFont="1" applyBorder="1" applyAlignment="1" applyProtection="1">
      <alignment horizontal="right" vertical="center"/>
    </xf>
    <xf numFmtId="178" fontId="19" fillId="0" borderId="36" xfId="1" applyNumberFormat="1" applyFont="1" applyBorder="1" applyAlignment="1" applyProtection="1">
      <alignment horizontal="left" vertical="center"/>
    </xf>
    <xf numFmtId="178" fontId="4" fillId="0" borderId="9" xfId="1" applyNumberFormat="1" applyFont="1" applyBorder="1" applyAlignment="1" applyProtection="1">
      <alignment horizontal="left" vertical="center"/>
    </xf>
    <xf numFmtId="178" fontId="4" fillId="0" borderId="11" xfId="1" applyNumberFormat="1" applyFont="1" applyBorder="1" applyAlignment="1" applyProtection="1">
      <alignment horizontal="left" vertical="center"/>
    </xf>
    <xf numFmtId="0" fontId="4" fillId="0" borderId="20" xfId="0" applyFont="1" applyBorder="1" applyProtection="1">
      <alignment vertical="center"/>
    </xf>
    <xf numFmtId="0" fontId="4" fillId="0" borderId="1" xfId="0" applyFont="1" applyBorder="1" applyProtection="1">
      <alignment vertical="center"/>
    </xf>
    <xf numFmtId="0" fontId="4" fillId="0" borderId="2" xfId="0" applyFont="1" applyBorder="1" applyProtection="1">
      <alignment vertical="center"/>
    </xf>
    <xf numFmtId="178" fontId="4" fillId="0" borderId="20" xfId="1" applyNumberFormat="1" applyFont="1" applyBorder="1" applyAlignment="1" applyProtection="1">
      <alignment horizontal="center" vertical="center"/>
    </xf>
    <xf numFmtId="178" fontId="4" fillId="0" borderId="1" xfId="1" applyNumberFormat="1" applyFont="1" applyBorder="1" applyAlignment="1" applyProtection="1">
      <alignment horizontal="center" vertical="center"/>
    </xf>
    <xf numFmtId="178" fontId="4" fillId="0" borderId="2" xfId="1" applyNumberFormat="1" applyFont="1" applyBorder="1" applyAlignment="1" applyProtection="1">
      <alignment horizontal="center" vertical="center"/>
    </xf>
    <xf numFmtId="0" fontId="4" fillId="0" borderId="22" xfId="2" applyFont="1" applyBorder="1" applyProtection="1">
      <alignment vertical="center"/>
    </xf>
    <xf numFmtId="0" fontId="4" fillId="0" borderId="3" xfId="2" applyFont="1" applyBorder="1" applyProtection="1">
      <alignment vertical="center"/>
    </xf>
    <xf numFmtId="0" fontId="4" fillId="0" borderId="4" xfId="2" applyFont="1" applyBorder="1" applyProtection="1">
      <alignment vertical="center"/>
    </xf>
    <xf numFmtId="0" fontId="4" fillId="0" borderId="12" xfId="2" applyFont="1" applyBorder="1" applyProtection="1">
      <alignment vertical="center"/>
    </xf>
    <xf numFmtId="0" fontId="4" fillId="0" borderId="6" xfId="2" applyFont="1" applyBorder="1" applyProtection="1">
      <alignment vertical="center"/>
    </xf>
    <xf numFmtId="0" fontId="4" fillId="0" borderId="7" xfId="2" applyFont="1" applyBorder="1" applyProtection="1">
      <alignment vertical="center"/>
    </xf>
    <xf numFmtId="0" fontId="4" fillId="0" borderId="32" xfId="2" applyFont="1" applyBorder="1" applyProtection="1">
      <alignment vertical="center"/>
    </xf>
    <xf numFmtId="0" fontId="4" fillId="0" borderId="27" xfId="2" applyFont="1" applyBorder="1" applyProtection="1">
      <alignment vertical="center"/>
    </xf>
    <xf numFmtId="0" fontId="4" fillId="0" borderId="28" xfId="2" applyFont="1" applyBorder="1" applyProtection="1">
      <alignment vertical="center"/>
    </xf>
    <xf numFmtId="180" fontId="4" fillId="0" borderId="24" xfId="0" applyNumberFormat="1" applyFont="1" applyBorder="1" applyProtection="1">
      <alignment vertical="center"/>
    </xf>
    <xf numFmtId="180" fontId="4" fillId="0" borderId="25" xfId="0" applyNumberFormat="1" applyFont="1" applyBorder="1" applyProtection="1">
      <alignment vertical="center"/>
    </xf>
    <xf numFmtId="180" fontId="4" fillId="0" borderId="26" xfId="0" applyNumberFormat="1" applyFont="1" applyBorder="1" applyProtection="1">
      <alignment vertical="center"/>
    </xf>
    <xf numFmtId="38" fontId="19" fillId="0" borderId="24" xfId="1" applyNumberFormat="1" applyFont="1" applyBorder="1" applyAlignment="1" applyProtection="1">
      <alignment horizontal="right" vertical="center"/>
    </xf>
    <xf numFmtId="178" fontId="19" fillId="0" borderId="25" xfId="1" applyNumberFormat="1" applyFont="1" applyBorder="1" applyAlignment="1" applyProtection="1">
      <alignment horizontal="right" vertical="center"/>
    </xf>
    <xf numFmtId="178" fontId="19" fillId="0" borderId="26" xfId="1" applyNumberFormat="1" applyFont="1" applyBorder="1" applyAlignment="1" applyProtection="1">
      <alignment horizontal="right" vertical="center"/>
    </xf>
    <xf numFmtId="178" fontId="4" fillId="0" borderId="15" xfId="1" applyNumberFormat="1" applyFont="1" applyBorder="1" applyAlignment="1" applyProtection="1">
      <alignment horizontal="left" vertical="center"/>
    </xf>
    <xf numFmtId="178" fontId="4" fillId="0" borderId="16" xfId="1" applyNumberFormat="1" applyFont="1" applyBorder="1" applyAlignment="1" applyProtection="1">
      <alignment horizontal="left" vertical="center"/>
    </xf>
    <xf numFmtId="178" fontId="4" fillId="0" borderId="18" xfId="1" applyNumberFormat="1" applyFont="1" applyBorder="1" applyAlignment="1" applyProtection="1">
      <alignment horizontal="left" vertical="center"/>
    </xf>
    <xf numFmtId="178" fontId="4" fillId="0" borderId="34" xfId="1" applyNumberFormat="1" applyFont="1" applyBorder="1" applyAlignment="1" applyProtection="1">
      <alignment horizontal="left" vertical="center"/>
    </xf>
    <xf numFmtId="178" fontId="4" fillId="0" borderId="29" xfId="1" applyNumberFormat="1" applyFont="1" applyBorder="1" applyAlignment="1" applyProtection="1">
      <alignment horizontal="left" vertical="center"/>
    </xf>
    <xf numFmtId="178" fontId="4" fillId="0" borderId="35" xfId="1" applyNumberFormat="1" applyFont="1" applyBorder="1" applyAlignment="1" applyProtection="1">
      <alignment horizontal="left" vertical="center"/>
    </xf>
    <xf numFmtId="178" fontId="4" fillId="0" borderId="24" xfId="1" quotePrefix="1" applyNumberFormat="1" applyFont="1" applyBorder="1" applyAlignment="1" applyProtection="1">
      <alignment horizontal="left" vertical="center"/>
    </xf>
    <xf numFmtId="178" fontId="4" fillId="0" borderId="25" xfId="1" quotePrefix="1" applyNumberFormat="1" applyFont="1" applyBorder="1" applyAlignment="1" applyProtection="1">
      <alignment horizontal="left" vertical="center"/>
    </xf>
    <xf numFmtId="178" fontId="4" fillId="0" borderId="26" xfId="1" quotePrefix="1" applyNumberFormat="1" applyFont="1" applyBorder="1" applyAlignment="1" applyProtection="1">
      <alignment horizontal="left" vertical="center"/>
    </xf>
    <xf numFmtId="186" fontId="19" fillId="0" borderId="24" xfId="1" applyNumberFormat="1" applyFont="1" applyBorder="1" applyAlignment="1" applyProtection="1">
      <alignment horizontal="right" vertical="center"/>
    </xf>
    <xf numFmtId="184" fontId="19" fillId="0" borderId="25" xfId="1" applyNumberFormat="1" applyFont="1" applyBorder="1" applyAlignment="1" applyProtection="1">
      <alignment horizontal="right" vertical="center"/>
    </xf>
    <xf numFmtId="184" fontId="19" fillId="0" borderId="26" xfId="1" applyNumberFormat="1" applyFont="1" applyBorder="1" applyAlignment="1" applyProtection="1">
      <alignment horizontal="right" vertical="center"/>
    </xf>
    <xf numFmtId="0" fontId="13" fillId="0" borderId="14" xfId="0" applyFont="1" applyBorder="1" applyAlignment="1" applyProtection="1">
      <alignment vertical="top"/>
    </xf>
    <xf numFmtId="0" fontId="17" fillId="0" borderId="13" xfId="0" applyFont="1" applyBorder="1" applyAlignment="1" applyProtection="1">
      <alignment horizontal="left" vertical="center" wrapText="1"/>
    </xf>
    <xf numFmtId="0" fontId="4" fillId="0" borderId="20" xfId="1" applyFont="1" applyBorder="1" applyAlignment="1" applyProtection="1">
      <alignment horizontal="center" vertical="center"/>
    </xf>
    <xf numFmtId="0" fontId="4" fillId="0" borderId="1" xfId="1" applyFont="1" applyBorder="1" applyAlignment="1" applyProtection="1">
      <alignment horizontal="center" vertical="center"/>
    </xf>
    <xf numFmtId="0" fontId="4" fillId="0" borderId="2" xfId="1" applyFont="1" applyBorder="1" applyAlignment="1" applyProtection="1">
      <alignment horizontal="center" vertical="center"/>
    </xf>
    <xf numFmtId="177" fontId="4" fillId="0" borderId="15" xfId="0" applyNumberFormat="1" applyFont="1" applyBorder="1" applyAlignment="1" applyProtection="1">
      <alignment horizontal="center" vertical="center" wrapText="1"/>
    </xf>
    <xf numFmtId="177" fontId="4" fillId="0" borderId="16" xfId="0" applyNumberFormat="1" applyFont="1" applyBorder="1" applyAlignment="1" applyProtection="1">
      <alignment horizontal="center" vertical="center" wrapText="1"/>
    </xf>
    <xf numFmtId="177" fontId="4" fillId="0" borderId="18" xfId="0" applyNumberFormat="1" applyFont="1" applyBorder="1" applyAlignment="1" applyProtection="1">
      <alignment horizontal="center" vertical="center" wrapText="1"/>
    </xf>
    <xf numFmtId="178" fontId="4" fillId="0" borderId="23" xfId="1" applyNumberFormat="1" applyFont="1" applyBorder="1" applyProtection="1">
      <alignment vertical="center"/>
    </xf>
    <xf numFmtId="178" fontId="4" fillId="0" borderId="4" xfId="1" applyNumberFormat="1" applyFont="1" applyBorder="1" applyProtection="1">
      <alignment vertical="center"/>
    </xf>
    <xf numFmtId="178" fontId="4" fillId="0" borderId="18" xfId="1" applyNumberFormat="1" applyFont="1" applyBorder="1" applyProtection="1">
      <alignment vertical="center"/>
    </xf>
    <xf numFmtId="177" fontId="4" fillId="0" borderId="19" xfId="0" applyNumberFormat="1" applyFont="1" applyBorder="1" applyAlignment="1" applyProtection="1">
      <alignment horizontal="center" vertical="center" wrapText="1"/>
    </xf>
    <xf numFmtId="177" fontId="4" fillId="0" borderId="0" xfId="0" applyNumberFormat="1" applyFont="1" applyAlignment="1" applyProtection="1">
      <alignment horizontal="center" vertical="center" wrapText="1"/>
    </xf>
    <xf numFmtId="177" fontId="4" fillId="0" borderId="21" xfId="0" applyNumberFormat="1" applyFont="1" applyBorder="1" applyAlignment="1" applyProtection="1">
      <alignment horizontal="center" vertical="center" wrapText="1"/>
    </xf>
    <xf numFmtId="178" fontId="4" fillId="0" borderId="13" xfId="1" applyNumberFormat="1" applyFont="1" applyBorder="1" applyProtection="1">
      <alignment vertical="center"/>
    </xf>
    <xf numFmtId="178" fontId="4" fillId="0" borderId="35" xfId="1" applyNumberFormat="1" applyFont="1" applyBorder="1" applyProtection="1">
      <alignment vertical="center"/>
    </xf>
    <xf numFmtId="14" fontId="4" fillId="0" borderId="0" xfId="1" applyNumberFormat="1" applyFont="1" applyProtection="1">
      <alignment vertical="center"/>
    </xf>
    <xf numFmtId="178" fontId="4" fillId="0" borderId="11" xfId="1" applyNumberFormat="1" applyFont="1" applyBorder="1" applyProtection="1">
      <alignment vertical="center"/>
    </xf>
    <xf numFmtId="177" fontId="4" fillId="0" borderId="17" xfId="0" applyNumberFormat="1" applyFont="1" applyBorder="1" applyAlignment="1" applyProtection="1">
      <alignment horizontal="center" vertical="center" wrapText="1"/>
    </xf>
    <xf numFmtId="177" fontId="4" fillId="0" borderId="13" xfId="0" applyNumberFormat="1" applyFont="1" applyBorder="1" applyAlignment="1" applyProtection="1">
      <alignment horizontal="center" vertical="center" wrapText="1"/>
    </xf>
    <xf numFmtId="177" fontId="4" fillId="0" borderId="14" xfId="0" applyNumberFormat="1" applyFont="1" applyBorder="1" applyAlignment="1" applyProtection="1">
      <alignment horizontal="center" vertical="center" wrapText="1"/>
    </xf>
    <xf numFmtId="0" fontId="15" fillId="0" borderId="0" xfId="2" applyFont="1" applyAlignment="1" applyProtection="1">
      <alignment vertical="top"/>
    </xf>
    <xf numFmtId="0" fontId="15" fillId="0" borderId="0" xfId="2" applyFont="1" applyProtection="1">
      <alignment vertical="center"/>
    </xf>
    <xf numFmtId="0" fontId="15" fillId="0" borderId="13" xfId="0" applyFont="1" applyBorder="1" applyAlignment="1" applyProtection="1">
      <alignment vertical="center" wrapText="1"/>
    </xf>
    <xf numFmtId="0" fontId="4" fillId="0" borderId="20" xfId="2" applyFont="1" applyBorder="1" applyAlignment="1" applyProtection="1">
      <alignment horizontal="left" vertical="center"/>
    </xf>
    <xf numFmtId="0" fontId="4" fillId="0" borderId="46" xfId="2" applyFont="1" applyBorder="1" applyAlignment="1" applyProtection="1">
      <alignment horizontal="left" vertical="center"/>
    </xf>
    <xf numFmtId="0" fontId="4" fillId="0" borderId="1" xfId="2" applyFont="1" applyBorder="1" applyAlignment="1" applyProtection="1">
      <alignment horizontal="left" vertical="center"/>
    </xf>
    <xf numFmtId="0" fontId="4" fillId="0" borderId="2" xfId="2" applyFont="1" applyBorder="1" applyAlignment="1" applyProtection="1">
      <alignment horizontal="left" vertical="center"/>
    </xf>
    <xf numFmtId="0" fontId="4" fillId="0" borderId="42" xfId="2" applyFont="1" applyBorder="1" applyAlignment="1" applyProtection="1">
      <alignment horizontal="center" vertical="center"/>
    </xf>
    <xf numFmtId="0" fontId="4" fillId="0" borderId="43" xfId="2" applyFont="1" applyBorder="1" applyAlignment="1" applyProtection="1">
      <alignment horizontal="center" vertical="center" wrapText="1"/>
    </xf>
    <xf numFmtId="0" fontId="19" fillId="0" borderId="45" xfId="0" applyFont="1" applyBorder="1" applyAlignment="1" applyProtection="1">
      <alignment horizontal="left" vertical="center"/>
    </xf>
    <xf numFmtId="0" fontId="19" fillId="0" borderId="1" xfId="0" applyFont="1" applyBorder="1" applyAlignment="1" applyProtection="1">
      <alignment horizontal="left" vertical="center"/>
    </xf>
    <xf numFmtId="0" fontId="19" fillId="0" borderId="2" xfId="0" applyFont="1" applyBorder="1" applyAlignment="1" applyProtection="1">
      <alignment horizontal="left" vertical="center"/>
    </xf>
    <xf numFmtId="0" fontId="4" fillId="0" borderId="40" xfId="0" applyFont="1" applyBorder="1" applyAlignment="1" applyProtection="1">
      <alignment horizontal="left" vertical="top" wrapText="1"/>
    </xf>
    <xf numFmtId="0" fontId="4" fillId="0" borderId="49" xfId="0" applyFont="1" applyBorder="1" applyAlignment="1" applyProtection="1">
      <alignment horizontal="left" vertical="top" wrapText="1"/>
    </xf>
    <xf numFmtId="49" fontId="4" fillId="0" borderId="49" xfId="2" applyNumberFormat="1" applyFont="1" applyBorder="1" applyAlignment="1" applyProtection="1">
      <alignment horizontal="center" vertical="center"/>
    </xf>
    <xf numFmtId="0" fontId="4" fillId="0" borderId="30" xfId="2" applyFont="1" applyBorder="1" applyAlignment="1" applyProtection="1">
      <alignment horizontal="left" vertical="center" wrapText="1"/>
    </xf>
    <xf numFmtId="0" fontId="4" fillId="0" borderId="3" xfId="2" applyFont="1" applyBorder="1" applyAlignment="1" applyProtection="1">
      <alignment horizontal="left" vertical="center" wrapText="1"/>
    </xf>
    <xf numFmtId="0" fontId="4" fillId="0" borderId="4" xfId="2" applyFont="1" applyBorder="1" applyAlignment="1" applyProtection="1">
      <alignment horizontal="left" vertical="center" wrapText="1"/>
    </xf>
    <xf numFmtId="49" fontId="18" fillId="0" borderId="30" xfId="0" applyNumberFormat="1" applyFont="1" applyBorder="1" applyAlignment="1" applyProtection="1">
      <alignment horizontal="left" vertical="center"/>
    </xf>
    <xf numFmtId="49" fontId="18" fillId="0" borderId="3" xfId="0" applyNumberFormat="1" applyFont="1" applyBorder="1" applyAlignment="1" applyProtection="1">
      <alignment horizontal="left" vertical="center"/>
    </xf>
    <xf numFmtId="49" fontId="18" fillId="0" borderId="4" xfId="0" applyNumberFormat="1" applyFont="1" applyBorder="1" applyAlignment="1" applyProtection="1">
      <alignment horizontal="left" vertical="center"/>
    </xf>
    <xf numFmtId="183" fontId="4" fillId="0" borderId="0" xfId="2" applyNumberFormat="1" applyFont="1" applyProtection="1">
      <alignment vertical="center"/>
    </xf>
    <xf numFmtId="0" fontId="4" fillId="0" borderId="38" xfId="0" applyFont="1" applyBorder="1" applyAlignment="1" applyProtection="1">
      <alignment horizontal="left" vertical="top" wrapText="1"/>
    </xf>
    <xf numFmtId="0" fontId="4" fillId="0" borderId="48" xfId="0" applyFont="1" applyBorder="1" applyAlignment="1" applyProtection="1">
      <alignment horizontal="left" vertical="top" wrapText="1"/>
    </xf>
    <xf numFmtId="49" fontId="4" fillId="0" borderId="48" xfId="2" applyNumberFormat="1" applyFont="1" applyBorder="1" applyAlignment="1" applyProtection="1">
      <alignment horizontal="center" vertical="center"/>
    </xf>
    <xf numFmtId="0" fontId="4" fillId="0" borderId="5" xfId="2" applyFont="1" applyBorder="1" applyAlignment="1" applyProtection="1">
      <alignment horizontal="left" vertical="center" wrapText="1"/>
    </xf>
    <xf numFmtId="0" fontId="4" fillId="0" borderId="6" xfId="2" applyFont="1" applyBorder="1" applyAlignment="1" applyProtection="1">
      <alignment horizontal="left" vertical="center" wrapText="1"/>
    </xf>
    <xf numFmtId="0" fontId="4" fillId="0" borderId="7" xfId="2" applyFont="1" applyBorder="1" applyAlignment="1" applyProtection="1">
      <alignment horizontal="left" vertical="center" wrapText="1"/>
    </xf>
    <xf numFmtId="49" fontId="18" fillId="0" borderId="5" xfId="0" applyNumberFormat="1" applyFont="1" applyBorder="1" applyAlignment="1" applyProtection="1">
      <alignment horizontal="left" vertical="center" wrapText="1"/>
    </xf>
    <xf numFmtId="49" fontId="18" fillId="0" borderId="6" xfId="0" applyNumberFormat="1" applyFont="1" applyBorder="1" applyAlignment="1" applyProtection="1">
      <alignment horizontal="left" vertical="center" wrapText="1"/>
    </xf>
    <xf numFmtId="49" fontId="18" fillId="0" borderId="7" xfId="0" applyNumberFormat="1" applyFont="1" applyBorder="1" applyAlignment="1" applyProtection="1">
      <alignment horizontal="left" vertical="center" wrapText="1"/>
    </xf>
    <xf numFmtId="0" fontId="4" fillId="0" borderId="21" xfId="1" applyFont="1" applyBorder="1" applyProtection="1">
      <alignment vertical="center"/>
    </xf>
    <xf numFmtId="0" fontId="4" fillId="0" borderId="38" xfId="2" applyFont="1" applyBorder="1" applyAlignment="1" applyProtection="1">
      <alignment horizontal="left" vertical="top" wrapText="1"/>
    </xf>
    <xf numFmtId="0" fontId="4" fillId="0" borderId="48" xfId="2" applyFont="1" applyBorder="1" applyAlignment="1" applyProtection="1">
      <alignment horizontal="left" vertical="top" wrapText="1"/>
    </xf>
    <xf numFmtId="49" fontId="23" fillId="0" borderId="5" xfId="0" applyNumberFormat="1" applyFont="1" applyBorder="1" applyAlignment="1" applyProtection="1">
      <alignment horizontal="left" vertical="center" wrapText="1"/>
    </xf>
    <xf numFmtId="49" fontId="23" fillId="0" borderId="6" xfId="0" applyNumberFormat="1" applyFont="1" applyBorder="1" applyAlignment="1" applyProtection="1">
      <alignment horizontal="left" vertical="center" wrapText="1"/>
    </xf>
    <xf numFmtId="49" fontId="23" fillId="0" borderId="7" xfId="0" applyNumberFormat="1" applyFont="1" applyBorder="1" applyAlignment="1" applyProtection="1">
      <alignment horizontal="left" vertical="center" wrapText="1"/>
    </xf>
    <xf numFmtId="0" fontId="4" fillId="0" borderId="33" xfId="2" applyFont="1" applyBorder="1" applyProtection="1">
      <alignment vertical="center"/>
    </xf>
    <xf numFmtId="0" fontId="4" fillId="0" borderId="34" xfId="2" applyFont="1" applyBorder="1" applyAlignment="1" applyProtection="1">
      <alignment horizontal="left" vertical="top" wrapText="1"/>
    </xf>
    <xf numFmtId="0" fontId="4" fillId="0" borderId="41" xfId="2" applyFont="1" applyBorder="1" applyAlignment="1" applyProtection="1">
      <alignment horizontal="left" vertical="top" wrapText="1"/>
    </xf>
    <xf numFmtId="0" fontId="4" fillId="0" borderId="19" xfId="2" applyFont="1" applyBorder="1" applyAlignment="1" applyProtection="1">
      <alignment horizontal="left" vertical="top" wrapText="1"/>
    </xf>
    <xf numFmtId="0" fontId="4" fillId="0" borderId="47" xfId="2" applyFont="1" applyBorder="1" applyAlignment="1" applyProtection="1">
      <alignment horizontal="left" vertical="top" wrapText="1"/>
    </xf>
    <xf numFmtId="0" fontId="4" fillId="0" borderId="37" xfId="2" applyFont="1" applyBorder="1" applyAlignment="1" applyProtection="1">
      <alignment horizontal="left" vertical="top" wrapText="1"/>
    </xf>
    <xf numFmtId="0" fontId="4" fillId="0" borderId="39" xfId="2" applyFont="1" applyBorder="1" applyAlignment="1" applyProtection="1">
      <alignment horizontal="left" vertical="top" wrapText="1"/>
    </xf>
    <xf numFmtId="0" fontId="4" fillId="0" borderId="12" xfId="2" applyFont="1" applyBorder="1" applyAlignment="1" applyProtection="1">
      <alignment horizontal="left" vertical="top" wrapText="1"/>
    </xf>
    <xf numFmtId="0" fontId="4" fillId="0" borderId="31" xfId="2" applyFont="1" applyBorder="1" applyAlignment="1" applyProtection="1">
      <alignment horizontal="left" vertical="top" wrapText="1"/>
    </xf>
    <xf numFmtId="0" fontId="4" fillId="0" borderId="36" xfId="2" applyFont="1" applyBorder="1" applyAlignment="1" applyProtection="1">
      <alignment horizontal="left" vertical="top" wrapText="1"/>
    </xf>
    <xf numFmtId="0" fontId="4" fillId="0" borderId="10" xfId="2" applyFont="1" applyBorder="1" applyAlignment="1" applyProtection="1">
      <alignment horizontal="left" vertical="top" wrapText="1"/>
    </xf>
    <xf numFmtId="49" fontId="4" fillId="0" borderId="50" xfId="2" applyNumberFormat="1" applyFont="1" applyBorder="1" applyAlignment="1" applyProtection="1">
      <alignment horizontal="center" vertical="center"/>
    </xf>
    <xf numFmtId="0" fontId="4" fillId="0" borderId="8" xfId="2" applyFont="1" applyBorder="1" applyAlignment="1" applyProtection="1">
      <alignment horizontal="left" vertical="center" wrapText="1"/>
    </xf>
    <xf numFmtId="0" fontId="4" fillId="0" borderId="9" xfId="2" applyFont="1" applyBorder="1" applyAlignment="1" applyProtection="1">
      <alignment horizontal="left" vertical="center" wrapText="1"/>
    </xf>
    <xf numFmtId="0" fontId="4" fillId="0" borderId="11" xfId="2" applyFont="1" applyBorder="1" applyAlignment="1" applyProtection="1">
      <alignment horizontal="left" vertical="center" wrapText="1"/>
    </xf>
    <xf numFmtId="49" fontId="18" fillId="0" borderId="8" xfId="0" applyNumberFormat="1" applyFont="1" applyBorder="1" applyAlignment="1" applyProtection="1">
      <alignment horizontal="left" vertical="center" wrapText="1"/>
    </xf>
    <xf numFmtId="49" fontId="18" fillId="0" borderId="9" xfId="0" applyNumberFormat="1" applyFont="1" applyBorder="1" applyAlignment="1" applyProtection="1">
      <alignment horizontal="left" vertical="center" wrapText="1"/>
    </xf>
    <xf numFmtId="49" fontId="18" fillId="0" borderId="11" xfId="0" applyNumberFormat="1" applyFont="1" applyBorder="1" applyAlignment="1" applyProtection="1">
      <alignment horizontal="left" vertical="center" wrapText="1"/>
    </xf>
    <xf numFmtId="0" fontId="4" fillId="0" borderId="14" xfId="2" applyFont="1" applyBorder="1" applyProtection="1">
      <alignment vertical="center"/>
    </xf>
    <xf numFmtId="0" fontId="4" fillId="5" borderId="0" xfId="0" applyFont="1" applyFill="1" applyProtection="1">
      <alignment vertical="center"/>
    </xf>
    <xf numFmtId="0" fontId="7" fillId="0" borderId="0" xfId="1" applyNumberFormat="1" applyFont="1" applyAlignment="1" applyProtection="1">
      <alignment horizontal="right" vertical="top"/>
    </xf>
    <xf numFmtId="0" fontId="4" fillId="0" borderId="0" xfId="6" applyNumberFormat="1" applyFont="1" applyProtection="1">
      <alignment vertical="center"/>
    </xf>
    <xf numFmtId="0" fontId="4" fillId="0" borderId="0" xfId="1" applyNumberFormat="1" applyFont="1" applyProtection="1">
      <alignment vertical="center"/>
    </xf>
    <xf numFmtId="0" fontId="4" fillId="0" borderId="0" xfId="1" applyNumberFormat="1" applyFont="1" applyAlignment="1" applyProtection="1">
      <alignment vertical="center"/>
    </xf>
  </cellXfs>
  <cellStyles count="18">
    <cellStyle name="ハイパーリンク 2" xfId="15" xr:uid="{00000000-0005-0000-0000-000001000000}"/>
    <cellStyle name="桁区切り 2" xfId="4" xr:uid="{00000000-0005-0000-0000-000002000000}"/>
    <cellStyle name="桁区切り 2 2" xfId="13" xr:uid="{00000000-0005-0000-0000-000003000000}"/>
    <cellStyle name="桁区切り 3" xfId="7" xr:uid="{00000000-0005-0000-0000-000004000000}"/>
    <cellStyle name="桁区切り 4" xfId="16" xr:uid="{00000000-0005-0000-0000-000005000000}"/>
    <cellStyle name="桁区切り 5" xfId="17" xr:uid="{00000000-0005-0000-0000-000006000000}"/>
    <cellStyle name="通貨 2" xfId="9" xr:uid="{00000000-0005-0000-0000-000007000000}"/>
    <cellStyle name="標準" xfId="0" builtinId="0"/>
    <cellStyle name="標準 2" xfId="10" xr:uid="{00000000-0005-0000-0000-000009000000}"/>
    <cellStyle name="標準 3 3" xfId="3" xr:uid="{00000000-0005-0000-0000-00000A000000}"/>
    <cellStyle name="標準 4" xfId="8" xr:uid="{00000000-0005-0000-0000-00000B000000}"/>
    <cellStyle name="標準 5" xfId="2" xr:uid="{00000000-0005-0000-0000-00000C000000}"/>
    <cellStyle name="標準 5 2" xfId="1" xr:uid="{00000000-0005-0000-0000-00000D000000}"/>
    <cellStyle name="標準 5 2 2" xfId="6" xr:uid="{00000000-0005-0000-0000-00000E000000}"/>
    <cellStyle name="標準 5 2 2 2" xfId="12" xr:uid="{00000000-0005-0000-0000-00000F000000}"/>
    <cellStyle name="標準 5 2 2 3" xfId="11" xr:uid="{00000000-0005-0000-0000-000010000000}"/>
    <cellStyle name="標準 8" xfId="14" xr:uid="{00000000-0005-0000-0000-000011000000}"/>
    <cellStyle name="標準 9" xfId="5" xr:uid="{00000000-0005-0000-0000-000012000000}"/>
  </cellStyles>
  <dxfs count="355">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000000"/>
      <color rgb="FFA6A6A6"/>
      <color rgb="FFFFE1FF"/>
      <color rgb="FFE2EFDA"/>
      <color rgb="FFFF0000"/>
      <color rgb="FFEEAAFC"/>
      <color rgb="FFFFE699"/>
      <color rgb="FFC6E0B4"/>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01">
    <outlinePr summaryBelow="0"/>
    <pageSetUpPr fitToPage="1"/>
  </sheetPr>
  <dimension ref="A1:AA410"/>
  <sheetViews>
    <sheetView showGridLines="0" tabSelected="1" topLeftCell="B1" zoomScaleNormal="100" zoomScaleSheetLayoutView="100" workbookViewId="0">
      <selection activeCell="B1" sqref="B1"/>
    </sheetView>
  </sheetViews>
  <sheetFormatPr defaultColWidth="9" defaultRowHeight="13.5" x14ac:dyDescent="0.15"/>
  <cols>
    <col min="1" max="1" width="9" style="318" hidden="1" customWidth="1"/>
    <col min="2" max="3" width="1.625" style="80" customWidth="1"/>
    <col min="4" max="5" width="5.625" style="80" customWidth="1"/>
    <col min="6" max="7" width="6.375" style="80" customWidth="1"/>
    <col min="8" max="8" width="5.625" style="80" customWidth="1"/>
    <col min="9" max="9" width="1.625" style="80" customWidth="1"/>
    <col min="10" max="10" width="7.625" style="80" customWidth="1"/>
    <col min="11" max="13" width="5.625" style="80" customWidth="1"/>
    <col min="14" max="14" width="6.125" style="80" customWidth="1"/>
    <col min="15" max="15" width="8.125" style="80" customWidth="1"/>
    <col min="16" max="16" width="8.625" style="80" customWidth="1"/>
    <col min="17" max="19" width="7.625" style="80" customWidth="1"/>
    <col min="20" max="20" width="17.625" style="80" customWidth="1"/>
    <col min="21" max="21" width="7.625" style="80" customWidth="1"/>
    <col min="22" max="25" width="6.625" style="80" customWidth="1"/>
    <col min="26" max="26" width="2.625" style="80" customWidth="1"/>
    <col min="27" max="27" width="3.625" style="80" customWidth="1"/>
    <col min="28" max="16384" width="9" style="80"/>
  </cols>
  <sheetData>
    <row r="1" spans="1:27" ht="30" customHeight="1" x14ac:dyDescent="0.15">
      <c r="A1" s="355" t="s">
        <v>395</v>
      </c>
      <c r="B1" s="78"/>
      <c r="C1" s="79" t="s">
        <v>110</v>
      </c>
      <c r="D1" s="79"/>
      <c r="U1" s="81"/>
      <c r="V1" s="81"/>
      <c r="W1" s="354" t="s">
        <v>438</v>
      </c>
      <c r="X1" s="82"/>
      <c r="Y1" s="82"/>
      <c r="Z1" s="82"/>
      <c r="AA1" s="83"/>
    </row>
    <row r="2" spans="1:27" ht="15" hidden="1" customHeight="1" x14ac:dyDescent="0.15">
      <c r="A2" s="355" t="s">
        <v>396</v>
      </c>
      <c r="B2" s="78"/>
      <c r="C2" s="84"/>
      <c r="D2" s="84"/>
      <c r="E2" s="84"/>
      <c r="F2" s="84"/>
      <c r="G2" s="84"/>
      <c r="H2" s="84"/>
      <c r="AA2" s="83"/>
    </row>
    <row r="3" spans="1:27" ht="30" customHeight="1" x14ac:dyDescent="0.15">
      <c r="A3" s="356" t="s">
        <v>439</v>
      </c>
      <c r="B3" s="85"/>
      <c r="C3" s="80" t="s">
        <v>111</v>
      </c>
      <c r="AA3" s="83"/>
    </row>
    <row r="4" spans="1:27" ht="5.25" customHeight="1" x14ac:dyDescent="0.15">
      <c r="A4" s="85"/>
      <c r="B4" s="85"/>
      <c r="C4" s="86"/>
      <c r="D4" s="87"/>
      <c r="E4" s="87"/>
      <c r="F4" s="87"/>
      <c r="G4" s="87"/>
      <c r="H4" s="87"/>
      <c r="I4" s="87"/>
      <c r="J4" s="87"/>
      <c r="K4" s="87"/>
      <c r="L4" s="87"/>
      <c r="M4" s="87"/>
      <c r="N4" s="87"/>
      <c r="O4" s="87"/>
      <c r="P4" s="87"/>
      <c r="Q4" s="87"/>
      <c r="R4" s="87"/>
      <c r="S4" s="87"/>
      <c r="T4" s="87"/>
      <c r="U4" s="87"/>
      <c r="V4" s="87"/>
      <c r="W4" s="87"/>
      <c r="X4" s="87"/>
      <c r="Y4" s="87"/>
      <c r="Z4" s="88"/>
    </row>
    <row r="5" spans="1:27" ht="15" customHeight="1" x14ac:dyDescent="0.15">
      <c r="A5" s="85"/>
      <c r="B5" s="89"/>
      <c r="C5" s="90" t="s">
        <v>107</v>
      </c>
      <c r="D5" s="91"/>
      <c r="E5" s="91"/>
      <c r="F5" s="91"/>
      <c r="G5" s="91"/>
      <c r="H5" s="91"/>
      <c r="I5" s="91"/>
      <c r="J5" s="91"/>
      <c r="K5" s="91"/>
      <c r="L5" s="91"/>
      <c r="M5" s="91"/>
      <c r="N5" s="91"/>
      <c r="O5" s="91"/>
      <c r="P5" s="91"/>
      <c r="Q5" s="91"/>
      <c r="R5" s="91"/>
      <c r="S5" s="91"/>
      <c r="T5" s="91"/>
      <c r="U5" s="91"/>
      <c r="V5" s="91"/>
      <c r="W5" s="91"/>
      <c r="X5" s="91"/>
      <c r="Y5" s="91"/>
      <c r="Z5" s="92"/>
    </row>
    <row r="6" spans="1:27" ht="15" customHeight="1" x14ac:dyDescent="0.15">
      <c r="A6" s="85"/>
      <c r="B6" s="85"/>
      <c r="C6" s="90" t="s">
        <v>7</v>
      </c>
      <c r="D6" s="91"/>
      <c r="E6" s="91"/>
      <c r="F6" s="91"/>
      <c r="G6" s="91"/>
      <c r="H6" s="91"/>
      <c r="I6" s="91"/>
      <c r="J6" s="91"/>
      <c r="K6" s="91"/>
      <c r="L6" s="91"/>
      <c r="M6" s="91"/>
      <c r="N6" s="91"/>
      <c r="O6" s="91"/>
      <c r="P6" s="91"/>
      <c r="Q6" s="91"/>
      <c r="R6" s="91"/>
      <c r="S6" s="91"/>
      <c r="T6" s="91"/>
      <c r="U6" s="91"/>
      <c r="V6" s="91"/>
      <c r="W6" s="91"/>
      <c r="X6" s="91"/>
      <c r="Y6" s="91"/>
      <c r="Z6" s="92"/>
    </row>
    <row r="7" spans="1:27" ht="15" customHeight="1" x14ac:dyDescent="0.15">
      <c r="A7" s="85"/>
      <c r="B7" s="85"/>
      <c r="C7" s="90" t="s">
        <v>8</v>
      </c>
      <c r="D7" s="91"/>
      <c r="E7" s="91"/>
      <c r="F7" s="91"/>
      <c r="G7" s="91"/>
      <c r="H7" s="91"/>
      <c r="I7" s="91"/>
      <c r="J7" s="91"/>
      <c r="K7" s="91"/>
      <c r="L7" s="91"/>
      <c r="M7" s="91"/>
      <c r="N7" s="91"/>
      <c r="O7" s="91"/>
      <c r="P7" s="91"/>
      <c r="Q7" s="91"/>
      <c r="R7" s="91"/>
      <c r="S7" s="91"/>
      <c r="T7" s="91"/>
      <c r="U7" s="91"/>
      <c r="V7" s="91"/>
      <c r="W7" s="91"/>
      <c r="X7" s="91"/>
      <c r="Y7" s="91"/>
      <c r="Z7" s="92"/>
    </row>
    <row r="8" spans="1:27" ht="15" hidden="1" customHeight="1" x14ac:dyDescent="0.15">
      <c r="A8" s="85"/>
      <c r="B8" s="85"/>
      <c r="C8" s="90"/>
      <c r="D8" s="91"/>
      <c r="E8" s="91"/>
      <c r="F8" s="91"/>
      <c r="G8" s="91"/>
      <c r="H8" s="91"/>
      <c r="I8" s="91"/>
      <c r="J8" s="91"/>
      <c r="K8" s="91"/>
      <c r="L8" s="91"/>
      <c r="M8" s="91"/>
      <c r="N8" s="91"/>
      <c r="O8" s="91"/>
      <c r="P8" s="91"/>
      <c r="Q8" s="91"/>
      <c r="R8" s="91"/>
      <c r="S8" s="91"/>
      <c r="T8" s="91"/>
      <c r="U8" s="91"/>
      <c r="V8" s="91"/>
      <c r="W8" s="91"/>
      <c r="X8" s="91"/>
      <c r="Y8" s="91"/>
      <c r="Z8" s="92"/>
    </row>
    <row r="9" spans="1:27" ht="5.25" customHeight="1" x14ac:dyDescent="0.15">
      <c r="A9" s="85"/>
      <c r="B9" s="85"/>
      <c r="C9" s="93"/>
      <c r="D9" s="94"/>
      <c r="E9" s="94"/>
      <c r="F9" s="94"/>
      <c r="G9" s="94"/>
      <c r="H9" s="94"/>
      <c r="I9" s="94"/>
      <c r="J9" s="94"/>
      <c r="K9" s="94"/>
      <c r="L9" s="94"/>
      <c r="M9" s="94"/>
      <c r="N9" s="94"/>
      <c r="O9" s="94"/>
      <c r="P9" s="94"/>
      <c r="Q9" s="94"/>
      <c r="R9" s="94"/>
      <c r="S9" s="94"/>
      <c r="T9" s="94"/>
      <c r="U9" s="94"/>
      <c r="V9" s="94"/>
      <c r="W9" s="94"/>
      <c r="X9" s="94"/>
      <c r="Y9" s="94"/>
      <c r="Z9" s="95"/>
    </row>
    <row r="10" spans="1:27" ht="30" customHeight="1" x14ac:dyDescent="0.15">
      <c r="A10" s="85"/>
      <c r="B10" s="85"/>
    </row>
    <row r="11" spans="1:27" ht="20.100000000000001" customHeight="1" x14ac:dyDescent="0.15">
      <c r="A11" s="85"/>
      <c r="B11" s="85"/>
      <c r="C11" s="96" t="s">
        <v>392</v>
      </c>
      <c r="D11" s="97"/>
      <c r="E11" s="97"/>
      <c r="F11" s="97"/>
      <c r="G11" s="97"/>
      <c r="H11" s="98"/>
      <c r="I11" s="99"/>
      <c r="J11" s="100"/>
      <c r="K11" s="100"/>
      <c r="L11" s="100"/>
    </row>
    <row r="12" spans="1:27" ht="20.100000000000001" customHeight="1" x14ac:dyDescent="0.15">
      <c r="A12" s="85"/>
      <c r="B12" s="85"/>
      <c r="C12" s="101"/>
      <c r="D12" s="102"/>
      <c r="E12" s="102"/>
      <c r="F12" s="102"/>
      <c r="G12" s="102"/>
      <c r="H12" s="102"/>
      <c r="I12" s="102"/>
      <c r="J12" s="102"/>
      <c r="K12" s="102"/>
      <c r="L12" s="102"/>
      <c r="M12" s="103"/>
      <c r="N12" s="103"/>
      <c r="O12" s="103"/>
      <c r="P12" s="103"/>
      <c r="Q12" s="104"/>
      <c r="R12" s="103"/>
      <c r="S12" s="103"/>
      <c r="T12" s="103"/>
      <c r="U12" s="103"/>
      <c r="V12" s="103"/>
      <c r="W12" s="103"/>
      <c r="X12" s="103"/>
      <c r="Y12" s="104"/>
      <c r="Z12" s="105"/>
    </row>
    <row r="13" spans="1:27" ht="20.100000000000001" customHeight="1" x14ac:dyDescent="0.15">
      <c r="A13" s="85">
        <f>IFERROR(IF(TRIM($I13)="",1001,0),3)</f>
        <v>1001</v>
      </c>
      <c r="B13" s="85"/>
      <c r="C13" s="101"/>
      <c r="D13" s="106">
        <v>1</v>
      </c>
      <c r="E13" s="80" t="s">
        <v>393</v>
      </c>
      <c r="I13" s="24"/>
      <c r="J13" s="24"/>
      <c r="K13" s="24"/>
      <c r="L13" s="24"/>
      <c r="M13" s="24"/>
      <c r="N13" s="107"/>
      <c r="O13" s="107"/>
      <c r="P13" s="107"/>
      <c r="Q13" s="107"/>
      <c r="R13" s="107"/>
      <c r="S13" s="107"/>
      <c r="T13" s="107"/>
      <c r="U13" s="107"/>
      <c r="V13" s="108"/>
      <c r="W13" s="108"/>
      <c r="Z13" s="109"/>
    </row>
    <row r="14" spans="1:27" ht="170.1" customHeight="1" x14ac:dyDescent="0.15">
      <c r="A14" s="85"/>
      <c r="B14" s="85"/>
      <c r="C14" s="110"/>
      <c r="D14" s="106"/>
      <c r="E14" s="111"/>
      <c r="F14" s="112"/>
      <c r="G14" s="113"/>
      <c r="H14" s="113"/>
      <c r="I14" s="114"/>
      <c r="J14" s="115" t="s">
        <v>399</v>
      </c>
      <c r="K14" s="116"/>
      <c r="L14" s="116"/>
      <c r="M14" s="116"/>
      <c r="N14" s="116"/>
      <c r="O14" s="116"/>
      <c r="P14" s="116"/>
      <c r="Q14" s="116"/>
      <c r="R14" s="116"/>
      <c r="S14" s="116"/>
      <c r="T14" s="116"/>
      <c r="U14" s="116"/>
      <c r="V14" s="116"/>
      <c r="W14" s="116"/>
      <c r="X14" s="116"/>
      <c r="Y14" s="116"/>
      <c r="Z14" s="109"/>
    </row>
    <row r="15" spans="1:27" ht="15.75" customHeight="1" x14ac:dyDescent="0.15">
      <c r="A15" s="85"/>
      <c r="B15" s="85"/>
      <c r="C15" s="117"/>
      <c r="D15" s="118"/>
      <c r="E15" s="119"/>
      <c r="F15" s="119"/>
      <c r="G15" s="119"/>
      <c r="H15" s="119"/>
      <c r="I15" s="120"/>
      <c r="J15" s="121"/>
      <c r="K15" s="121"/>
      <c r="L15" s="121"/>
      <c r="M15" s="121"/>
      <c r="N15" s="121"/>
      <c r="O15" s="121"/>
      <c r="P15" s="121"/>
      <c r="Q15" s="121"/>
      <c r="R15" s="121"/>
      <c r="S15" s="121"/>
      <c r="T15" s="121"/>
      <c r="U15" s="121"/>
      <c r="V15" s="121"/>
      <c r="W15" s="121"/>
      <c r="X15" s="121"/>
      <c r="Y15" s="121"/>
      <c r="Z15" s="122"/>
    </row>
    <row r="16" spans="1:27" ht="15.75" customHeight="1" x14ac:dyDescent="0.15">
      <c r="A16" s="85"/>
      <c r="B16" s="85"/>
      <c r="C16" s="106"/>
      <c r="D16" s="106"/>
      <c r="E16" s="108"/>
      <c r="F16" s="108"/>
      <c r="G16" s="108"/>
      <c r="H16" s="108"/>
      <c r="I16" s="123"/>
      <c r="J16" s="124"/>
      <c r="K16" s="124"/>
      <c r="L16" s="124"/>
      <c r="M16" s="124"/>
      <c r="N16" s="124"/>
      <c r="O16" s="124"/>
      <c r="P16" s="124"/>
      <c r="Q16" s="124"/>
      <c r="R16" s="124"/>
      <c r="S16" s="124"/>
      <c r="T16" s="124"/>
      <c r="U16" s="124"/>
      <c r="V16" s="124"/>
      <c r="W16" s="124"/>
      <c r="X16" s="124"/>
      <c r="Y16" s="124"/>
      <c r="Z16" s="108"/>
    </row>
    <row r="17" spans="1:26" ht="15" customHeight="1" x14ac:dyDescent="0.15">
      <c r="A17" s="85"/>
      <c r="B17" s="85"/>
    </row>
    <row r="18" spans="1:26" ht="20.100000000000001" customHeight="1" x14ac:dyDescent="0.15">
      <c r="A18" s="85"/>
      <c r="B18" s="85"/>
      <c r="C18" s="96" t="s">
        <v>40</v>
      </c>
      <c r="D18" s="97"/>
      <c r="E18" s="97"/>
      <c r="F18" s="97"/>
      <c r="G18" s="97"/>
      <c r="H18" s="98"/>
      <c r="I18" s="125"/>
      <c r="J18" s="100"/>
      <c r="K18" s="100"/>
      <c r="L18" s="100"/>
      <c r="M18" s="100"/>
      <c r="N18" s="100"/>
      <c r="O18" s="100"/>
      <c r="P18" s="100"/>
      <c r="Q18" s="100"/>
      <c r="R18" s="100"/>
      <c r="S18" s="100"/>
      <c r="T18" s="100"/>
      <c r="U18" s="100"/>
      <c r="V18" s="100"/>
      <c r="W18" s="100"/>
      <c r="X18" s="100"/>
      <c r="Y18" s="100"/>
      <c r="Z18" s="100"/>
    </row>
    <row r="19" spans="1:26" ht="15.75" customHeight="1" x14ac:dyDescent="0.15">
      <c r="A19" s="85"/>
      <c r="B19" s="85"/>
      <c r="C19" s="110"/>
      <c r="D19" s="106"/>
      <c r="E19" s="108"/>
      <c r="F19" s="108"/>
      <c r="G19" s="108"/>
      <c r="H19" s="108"/>
      <c r="I19" s="123"/>
      <c r="J19" s="124"/>
      <c r="K19" s="124"/>
      <c r="L19" s="124"/>
      <c r="M19" s="124"/>
      <c r="N19" s="124"/>
      <c r="O19" s="124"/>
      <c r="P19" s="124"/>
      <c r="Q19" s="124"/>
      <c r="R19" s="124"/>
      <c r="S19" s="124"/>
      <c r="T19" s="124"/>
      <c r="U19" s="124"/>
      <c r="V19" s="124"/>
      <c r="W19" s="124"/>
      <c r="X19" s="124"/>
      <c r="Y19" s="124"/>
      <c r="Z19" s="126"/>
    </row>
    <row r="20" spans="1:26" ht="20.100000000000001" customHeight="1" x14ac:dyDescent="0.15">
      <c r="A20" s="85">
        <f>IFERROR(IF(TRIM($I20)="",1001,0),3)</f>
        <v>1001</v>
      </c>
      <c r="B20" s="85"/>
      <c r="C20" s="110"/>
      <c r="D20" s="106">
        <v>1</v>
      </c>
      <c r="E20" s="80" t="s">
        <v>41</v>
      </c>
      <c r="I20" s="52"/>
      <c r="J20" s="53"/>
      <c r="K20" s="53"/>
      <c r="L20" s="53"/>
      <c r="M20" s="53"/>
      <c r="N20" s="108"/>
      <c r="O20" s="108"/>
      <c r="P20" s="108"/>
      <c r="Q20" s="108"/>
      <c r="R20" s="108"/>
      <c r="S20" s="108"/>
      <c r="T20" s="108"/>
      <c r="U20" s="108"/>
      <c r="V20" s="108"/>
      <c r="W20" s="108"/>
      <c r="X20" s="108"/>
      <c r="Y20" s="108"/>
      <c r="Z20" s="126"/>
    </row>
    <row r="21" spans="1:26" ht="20.100000000000001" customHeight="1" x14ac:dyDescent="0.15">
      <c r="A21" s="85"/>
      <c r="B21" s="85"/>
      <c r="C21" s="110"/>
      <c r="D21" s="106"/>
      <c r="E21" s="108"/>
      <c r="F21" s="108"/>
      <c r="G21" s="108"/>
      <c r="H21" s="108"/>
      <c r="I21" s="123"/>
      <c r="J21" s="127" t="s">
        <v>104</v>
      </c>
      <c r="K21" s="124"/>
      <c r="L21" s="124"/>
      <c r="M21" s="124"/>
      <c r="N21" s="124"/>
      <c r="O21" s="124"/>
      <c r="P21" s="124"/>
      <c r="Q21" s="124"/>
      <c r="R21" s="124"/>
      <c r="S21" s="124"/>
      <c r="T21" s="124"/>
      <c r="U21" s="124"/>
      <c r="V21" s="124"/>
      <c r="W21" s="124"/>
      <c r="X21" s="124"/>
      <c r="Y21" s="124"/>
      <c r="Z21" s="126"/>
    </row>
    <row r="22" spans="1:26" ht="20.100000000000001" customHeight="1" x14ac:dyDescent="0.15">
      <c r="A22" s="85">
        <f>IFERROR(IF(AND(TRIM($I22)&lt;&gt;"", OR(ISERROR(FIND("@"&amp;LEFT($I22,3)&amp;"@", 都道府県3))=FALSE, ISERROR(FIND("@"&amp;LEFT($I22,4)&amp;"@",都道府県4))=FALSE))=FALSE,1001,0),3)</f>
        <v>1001</v>
      </c>
      <c r="B22" s="85"/>
      <c r="C22" s="110"/>
      <c r="D22" s="106">
        <v>2</v>
      </c>
      <c r="E22" s="80" t="s">
        <v>42</v>
      </c>
      <c r="I22" s="54"/>
      <c r="J22" s="54"/>
      <c r="K22" s="54"/>
      <c r="L22" s="54"/>
      <c r="M22" s="54"/>
      <c r="N22" s="54"/>
      <c r="O22" s="54"/>
      <c r="P22" s="54"/>
      <c r="Q22" s="55"/>
      <c r="R22" s="54"/>
      <c r="S22" s="54"/>
      <c r="T22" s="54"/>
      <c r="U22" s="54"/>
      <c r="V22" s="54"/>
      <c r="W22" s="54"/>
      <c r="X22" s="54"/>
      <c r="Y22" s="54"/>
      <c r="Z22" s="126"/>
    </row>
    <row r="23" spans="1:26" ht="20.100000000000001" customHeight="1" x14ac:dyDescent="0.15">
      <c r="A23" s="85"/>
      <c r="B23" s="85"/>
      <c r="C23" s="110"/>
      <c r="D23" s="106"/>
      <c r="E23" s="108"/>
      <c r="F23" s="108"/>
      <c r="G23" s="108"/>
      <c r="H23" s="108"/>
      <c r="I23" s="123"/>
      <c r="J23" s="127" t="s">
        <v>43</v>
      </c>
      <c r="K23" s="124"/>
      <c r="L23" s="124"/>
      <c r="M23" s="124"/>
      <c r="N23" s="124"/>
      <c r="O23" s="124"/>
      <c r="P23" s="124"/>
      <c r="Q23" s="124"/>
      <c r="R23" s="124"/>
      <c r="S23" s="124"/>
      <c r="T23" s="124"/>
      <c r="U23" s="124"/>
      <c r="V23" s="124"/>
      <c r="W23" s="124"/>
      <c r="X23" s="124"/>
      <c r="Y23" s="124"/>
      <c r="Z23" s="126"/>
    </row>
    <row r="24" spans="1:26" ht="20.100000000000001" customHeight="1" x14ac:dyDescent="0.15">
      <c r="A24" s="85">
        <f>IFERROR(IF(TRIM($I24)="",1001,0),3)</f>
        <v>1001</v>
      </c>
      <c r="B24" s="85"/>
      <c r="C24" s="110"/>
      <c r="D24" s="106">
        <v>3</v>
      </c>
      <c r="E24" s="80" t="s">
        <v>44</v>
      </c>
      <c r="I24" s="24"/>
      <c r="J24" s="24"/>
      <c r="K24" s="24"/>
      <c r="L24" s="24"/>
      <c r="M24" s="24"/>
      <c r="N24" s="24"/>
      <c r="O24" s="24"/>
      <c r="P24" s="24"/>
      <c r="Q24" s="51"/>
      <c r="R24" s="24"/>
      <c r="S24" s="24"/>
      <c r="T24" s="24"/>
      <c r="U24" s="24"/>
      <c r="V24" s="24"/>
      <c r="W24" s="24"/>
      <c r="X24" s="24"/>
      <c r="Y24" s="24"/>
      <c r="Z24" s="126"/>
    </row>
    <row r="25" spans="1:26" ht="20.100000000000001" customHeight="1" x14ac:dyDescent="0.15">
      <c r="A25" s="85"/>
      <c r="B25" s="85"/>
      <c r="C25" s="128"/>
      <c r="D25" s="108"/>
      <c r="E25" s="108"/>
      <c r="F25" s="108"/>
      <c r="G25" s="108"/>
      <c r="H25" s="108"/>
      <c r="I25" s="123"/>
      <c r="J25" s="127" t="s">
        <v>99</v>
      </c>
      <c r="K25" s="124"/>
      <c r="L25" s="124"/>
      <c r="M25" s="124"/>
      <c r="N25" s="124"/>
      <c r="O25" s="124"/>
      <c r="P25" s="124"/>
      <c r="Q25" s="124"/>
      <c r="R25" s="124"/>
      <c r="S25" s="124"/>
      <c r="T25" s="124"/>
      <c r="U25" s="124"/>
      <c r="V25" s="124"/>
      <c r="W25" s="124"/>
      <c r="X25" s="124"/>
      <c r="Y25" s="124"/>
      <c r="Z25" s="126"/>
    </row>
    <row r="26" spans="1:26" ht="20.100000000000001" customHeight="1" x14ac:dyDescent="0.15">
      <c r="A26" s="85">
        <f>IFERROR(IF(TRIM($I26)="",1001,0),3)</f>
        <v>1001</v>
      </c>
      <c r="B26" s="85"/>
      <c r="C26" s="110"/>
      <c r="D26" s="106">
        <v>4</v>
      </c>
      <c r="E26" s="80" t="s">
        <v>45</v>
      </c>
      <c r="I26" s="24"/>
      <c r="J26" s="24"/>
      <c r="K26" s="24"/>
      <c r="L26" s="24"/>
      <c r="M26" s="24"/>
      <c r="N26" s="24"/>
      <c r="O26" s="24"/>
      <c r="P26" s="24"/>
      <c r="Q26" s="51"/>
      <c r="R26" s="24"/>
      <c r="S26" s="24"/>
      <c r="T26" s="24"/>
      <c r="U26" s="24"/>
      <c r="V26" s="24"/>
      <c r="W26" s="24"/>
      <c r="X26" s="24"/>
      <c r="Y26" s="24"/>
      <c r="Z26" s="126"/>
    </row>
    <row r="27" spans="1:26" ht="20.100000000000001" customHeight="1" x14ac:dyDescent="0.15">
      <c r="A27" s="85"/>
      <c r="B27" s="85"/>
      <c r="C27" s="128"/>
      <c r="D27" s="108"/>
      <c r="E27" s="108"/>
      <c r="F27" s="108"/>
      <c r="G27" s="108"/>
      <c r="H27" s="108"/>
      <c r="I27" s="123"/>
      <c r="J27" s="127" t="s">
        <v>100</v>
      </c>
      <c r="K27" s="124"/>
      <c r="L27" s="124"/>
      <c r="M27" s="124"/>
      <c r="N27" s="124"/>
      <c r="O27" s="124"/>
      <c r="P27" s="124"/>
      <c r="Q27" s="129"/>
      <c r="R27" s="124"/>
      <c r="S27" s="124"/>
      <c r="T27" s="124"/>
      <c r="U27" s="124"/>
      <c r="V27" s="124"/>
      <c r="W27" s="124"/>
      <c r="X27" s="124"/>
      <c r="Y27" s="124"/>
      <c r="Z27" s="130"/>
    </row>
    <row r="28" spans="1:26" ht="20.100000000000001" customHeight="1" x14ac:dyDescent="0.15">
      <c r="A28" s="85">
        <f>IFERROR(IF(TRIM($I28)="",1001,0),3)</f>
        <v>1001</v>
      </c>
      <c r="B28" s="85"/>
      <c r="C28" s="110"/>
      <c r="D28" s="106">
        <v>5</v>
      </c>
      <c r="E28" s="80" t="s">
        <v>46</v>
      </c>
      <c r="I28" s="24"/>
      <c r="J28" s="24"/>
      <c r="K28" s="24"/>
      <c r="L28" s="24"/>
      <c r="M28" s="24"/>
      <c r="N28" s="24"/>
      <c r="O28" s="24"/>
      <c r="P28" s="24"/>
      <c r="Q28" s="24"/>
      <c r="R28" s="24"/>
      <c r="S28" s="24"/>
      <c r="T28" s="24"/>
      <c r="U28" s="24"/>
      <c r="V28" s="24"/>
      <c r="W28" s="24"/>
      <c r="X28" s="24"/>
      <c r="Y28" s="24"/>
      <c r="Z28" s="126"/>
    </row>
    <row r="29" spans="1:26" ht="20.100000000000001" customHeight="1" x14ac:dyDescent="0.15">
      <c r="A29" s="85"/>
      <c r="B29" s="85"/>
      <c r="C29" s="128"/>
      <c r="D29" s="108"/>
      <c r="E29" s="108"/>
      <c r="F29" s="108"/>
      <c r="G29" s="108"/>
      <c r="H29" s="108"/>
      <c r="I29" s="123"/>
      <c r="J29" s="127" t="s">
        <v>442</v>
      </c>
      <c r="K29" s="124"/>
      <c r="L29" s="124"/>
      <c r="M29" s="124"/>
      <c r="N29" s="124"/>
      <c r="O29" s="124"/>
      <c r="P29" s="124"/>
      <c r="Q29" s="124"/>
      <c r="R29" s="124"/>
      <c r="S29" s="124"/>
      <c r="T29" s="124"/>
      <c r="U29" s="124"/>
      <c r="V29" s="124"/>
      <c r="W29" s="124"/>
      <c r="X29" s="124"/>
      <c r="Y29" s="124"/>
      <c r="Z29" s="130"/>
    </row>
    <row r="30" spans="1:26" ht="20.100000000000001" customHeight="1" x14ac:dyDescent="0.15">
      <c r="A30" s="85">
        <f>IFERROR(IF(OR(TRIM($I30)="", NOT(OR(IFERROR(SEARCH(" ",$I30),0)&gt;0, IFERROR(SEARCH("　",$I30),0)&gt;0))),1001,0),3)</f>
        <v>1001</v>
      </c>
      <c r="B30" s="85"/>
      <c r="C30" s="110"/>
      <c r="D30" s="106">
        <v>6</v>
      </c>
      <c r="E30" s="80" t="s">
        <v>47</v>
      </c>
      <c r="I30" s="24"/>
      <c r="J30" s="24"/>
      <c r="K30" s="24"/>
      <c r="L30" s="24"/>
      <c r="M30" s="24"/>
      <c r="N30" s="24"/>
      <c r="O30" s="24"/>
      <c r="P30" s="24"/>
      <c r="Q30" s="24"/>
      <c r="R30" s="24"/>
      <c r="S30" s="24"/>
      <c r="T30" s="24"/>
      <c r="U30" s="24"/>
      <c r="V30" s="24"/>
      <c r="W30" s="24"/>
      <c r="X30" s="24"/>
      <c r="Y30" s="24"/>
      <c r="Z30" s="126"/>
    </row>
    <row r="31" spans="1:26" ht="20.100000000000001" customHeight="1" x14ac:dyDescent="0.15">
      <c r="A31" s="85"/>
      <c r="B31" s="85"/>
      <c r="C31" s="128"/>
      <c r="D31" s="108"/>
      <c r="E31" s="108"/>
      <c r="F31" s="108"/>
      <c r="G31" s="108"/>
      <c r="H31" s="108"/>
      <c r="I31" s="131"/>
      <c r="J31" s="127" t="s">
        <v>48</v>
      </c>
      <c r="K31" s="127"/>
      <c r="L31" s="127"/>
      <c r="M31" s="127"/>
      <c r="N31" s="127"/>
      <c r="O31" s="127"/>
      <c r="P31" s="127"/>
      <c r="Q31" s="127"/>
      <c r="R31" s="127"/>
      <c r="S31" s="127"/>
      <c r="T31" s="127"/>
      <c r="U31" s="127"/>
      <c r="V31" s="127"/>
      <c r="W31" s="127"/>
      <c r="X31" s="127"/>
      <c r="Y31" s="127"/>
      <c r="Z31" s="130"/>
    </row>
    <row r="32" spans="1:26" ht="20.100000000000001" customHeight="1" x14ac:dyDescent="0.15">
      <c r="A32" s="85">
        <f>IFERROR(IF(OR(TRIM($I32)="", NOT(OR(IFERROR(SEARCH(" ",$I32),0)&gt;0, IFERROR(SEARCH("　",$I32),0)&gt;0))),1001,0),3)</f>
        <v>1001</v>
      </c>
      <c r="B32" s="85"/>
      <c r="C32" s="110"/>
      <c r="D32" s="106">
        <v>7</v>
      </c>
      <c r="E32" s="80" t="s">
        <v>49</v>
      </c>
      <c r="I32" s="24"/>
      <c r="J32" s="24"/>
      <c r="K32" s="24"/>
      <c r="L32" s="24"/>
      <c r="M32" s="24"/>
      <c r="N32" s="24"/>
      <c r="O32" s="24"/>
      <c r="P32" s="24"/>
      <c r="Q32" s="24"/>
      <c r="R32" s="24"/>
      <c r="S32" s="24"/>
      <c r="T32" s="24"/>
      <c r="U32" s="24"/>
      <c r="V32" s="24"/>
      <c r="W32" s="24"/>
      <c r="X32" s="24"/>
      <c r="Y32" s="24"/>
      <c r="Z32" s="126"/>
    </row>
    <row r="33" spans="1:27" ht="20.100000000000001" customHeight="1" x14ac:dyDescent="0.15">
      <c r="A33" s="85"/>
      <c r="B33" s="85"/>
      <c r="C33" s="128"/>
      <c r="D33" s="108"/>
      <c r="E33" s="108"/>
      <c r="F33" s="108"/>
      <c r="G33" s="108"/>
      <c r="H33" s="108"/>
      <c r="I33" s="131"/>
      <c r="J33" s="127" t="s">
        <v>50</v>
      </c>
      <c r="K33" s="127"/>
      <c r="L33" s="127"/>
      <c r="M33" s="127"/>
      <c r="N33" s="127"/>
      <c r="O33" s="127"/>
      <c r="P33" s="127"/>
      <c r="Q33" s="127"/>
      <c r="R33" s="127"/>
      <c r="S33" s="127"/>
      <c r="T33" s="127"/>
      <c r="U33" s="127"/>
      <c r="V33" s="127"/>
      <c r="W33" s="127"/>
      <c r="X33" s="127"/>
      <c r="Y33" s="127"/>
      <c r="Z33" s="126"/>
    </row>
    <row r="34" spans="1:27" ht="20.100000000000001" customHeight="1" x14ac:dyDescent="0.15">
      <c r="A34" s="85">
        <f>IFERROR(IF(NOT(AND(TRIM($I34)&lt;&gt;"",ISNUMBER(VALUE(SUBSTITUTE($I34,"-",""))), IFERROR(SEARCH("-",$I34),0)&gt;0)),1001,0),3)</f>
        <v>1001</v>
      </c>
      <c r="B34" s="85"/>
      <c r="C34" s="110"/>
      <c r="D34" s="106">
        <v>8</v>
      </c>
      <c r="E34" s="80" t="s">
        <v>51</v>
      </c>
      <c r="I34" s="24"/>
      <c r="J34" s="24"/>
      <c r="K34" s="24"/>
      <c r="L34" s="24"/>
      <c r="M34" s="24"/>
      <c r="O34" s="132" t="s">
        <v>52</v>
      </c>
      <c r="P34" s="1"/>
      <c r="Q34" s="80" t="s">
        <v>53</v>
      </c>
      <c r="Y34" s="124"/>
      <c r="Z34" s="126"/>
    </row>
    <row r="35" spans="1:27" ht="20.100000000000001" customHeight="1" x14ac:dyDescent="0.15">
      <c r="A35" s="85"/>
      <c r="B35" s="85"/>
      <c r="C35" s="128"/>
      <c r="D35" s="108"/>
      <c r="E35" s="108"/>
      <c r="F35" s="108"/>
      <c r="G35" s="108"/>
      <c r="H35" s="108"/>
      <c r="I35" s="123"/>
      <c r="J35" s="127" t="s">
        <v>54</v>
      </c>
      <c r="K35" s="124"/>
      <c r="L35" s="124"/>
      <c r="M35" s="124"/>
      <c r="N35" s="124"/>
      <c r="O35" s="124"/>
      <c r="P35" s="124"/>
      <c r="Q35" s="124"/>
      <c r="R35" s="124"/>
      <c r="S35" s="124"/>
      <c r="T35" s="124"/>
      <c r="U35" s="124"/>
      <c r="V35" s="124"/>
      <c r="W35" s="124"/>
      <c r="X35" s="124"/>
      <c r="Y35" s="124"/>
      <c r="Z35" s="126"/>
    </row>
    <row r="36" spans="1:27" ht="20.100000000000001" customHeight="1" x14ac:dyDescent="0.15">
      <c r="A36" s="85">
        <f>IFERROR(IF(AND(TRIM($I36)&lt;&gt;"", NOT(AND(ISNUMBER(VALUE(SUBSTITUTE($I36,"-",""))), IFERROR(SEARCH("-",$I36),0)&gt;0))),1001,0),3)</f>
        <v>0</v>
      </c>
      <c r="B36" s="85"/>
      <c r="C36" s="110"/>
      <c r="D36" s="106">
        <v>9</v>
      </c>
      <c r="E36" s="80" t="s">
        <v>55</v>
      </c>
      <c r="I36" s="24"/>
      <c r="J36" s="24"/>
      <c r="K36" s="24"/>
      <c r="L36" s="24"/>
      <c r="M36" s="24"/>
      <c r="N36" s="124"/>
      <c r="O36" s="124"/>
      <c r="P36" s="124"/>
      <c r="Q36" s="124"/>
      <c r="R36" s="124"/>
      <c r="S36" s="124"/>
      <c r="T36" s="124"/>
      <c r="U36" s="124"/>
      <c r="V36" s="124"/>
      <c r="W36" s="124"/>
      <c r="X36" s="124"/>
      <c r="Y36" s="124"/>
      <c r="Z36" s="126"/>
    </row>
    <row r="37" spans="1:27" ht="30" customHeight="1" x14ac:dyDescent="0.15">
      <c r="A37" s="85"/>
      <c r="B37" s="85"/>
      <c r="C37" s="128"/>
      <c r="D37" s="108"/>
      <c r="E37" s="108"/>
      <c r="F37" s="108"/>
      <c r="G37" s="108"/>
      <c r="H37" s="108"/>
      <c r="I37" s="123"/>
      <c r="J37" s="133" t="s">
        <v>390</v>
      </c>
      <c r="K37" s="133"/>
      <c r="L37" s="133"/>
      <c r="M37" s="133"/>
      <c r="N37" s="133"/>
      <c r="O37" s="133"/>
      <c r="P37" s="133"/>
      <c r="Q37" s="133"/>
      <c r="R37" s="133"/>
      <c r="S37" s="133"/>
      <c r="T37" s="133"/>
      <c r="U37" s="133"/>
      <c r="V37" s="133"/>
      <c r="W37" s="133"/>
      <c r="X37" s="133"/>
      <c r="Y37" s="133"/>
      <c r="Z37" s="126"/>
    </row>
    <row r="38" spans="1:27" ht="20.100000000000001" customHeight="1" x14ac:dyDescent="0.15">
      <c r="A38" s="85">
        <f>IFERROR(IF(AND(TRIM($I38)&lt;&gt;"", NOT(IFERROR(SEARCH("@",$I38),0)&gt;0)),1001,0),3)</f>
        <v>0</v>
      </c>
      <c r="B38" s="85"/>
      <c r="C38" s="128"/>
      <c r="D38" s="106">
        <v>10</v>
      </c>
      <c r="E38" s="80" t="s">
        <v>56</v>
      </c>
      <c r="I38" s="24"/>
      <c r="J38" s="24"/>
      <c r="K38" s="24"/>
      <c r="L38" s="24"/>
      <c r="M38" s="24"/>
      <c r="N38" s="24"/>
      <c r="O38" s="24"/>
      <c r="P38" s="24"/>
      <c r="Q38" s="56"/>
      <c r="R38" s="24"/>
      <c r="S38" s="24"/>
      <c r="T38" s="24"/>
      <c r="U38" s="24"/>
      <c r="V38" s="24"/>
      <c r="W38" s="24"/>
      <c r="X38" s="24"/>
      <c r="Y38" s="24"/>
      <c r="Z38" s="126"/>
    </row>
    <row r="39" spans="1:27" ht="30" customHeight="1" x14ac:dyDescent="0.15">
      <c r="A39" s="85"/>
      <c r="B39" s="85"/>
      <c r="C39" s="128"/>
      <c r="D39" s="106"/>
      <c r="I39" s="123"/>
      <c r="J39" s="134" t="s">
        <v>391</v>
      </c>
      <c r="K39" s="134"/>
      <c r="L39" s="134"/>
      <c r="M39" s="134"/>
      <c r="N39" s="134"/>
      <c r="O39" s="134"/>
      <c r="P39" s="134"/>
      <c r="Q39" s="134"/>
      <c r="R39" s="134"/>
      <c r="S39" s="134"/>
      <c r="T39" s="134"/>
      <c r="U39" s="134"/>
      <c r="V39" s="134"/>
      <c r="W39" s="134"/>
      <c r="X39" s="134"/>
      <c r="Y39" s="134"/>
      <c r="Z39" s="108"/>
      <c r="AA39" s="135"/>
    </row>
    <row r="40" spans="1:27" ht="20.100000000000001" customHeight="1" x14ac:dyDescent="0.15">
      <c r="A40" s="85">
        <f>IFERROR(IF(AND($I40&lt;&gt;"一致する", $I40&lt;&gt;"一致しない"),1001,0),3)</f>
        <v>0</v>
      </c>
      <c r="B40" s="85"/>
      <c r="C40" s="110"/>
      <c r="D40" s="106">
        <v>11</v>
      </c>
      <c r="E40" s="80" t="s">
        <v>57</v>
      </c>
      <c r="I40" s="24" t="s">
        <v>58</v>
      </c>
      <c r="J40" s="24"/>
      <c r="K40" s="24"/>
      <c r="L40" s="24"/>
      <c r="M40" s="24"/>
      <c r="N40" s="108"/>
      <c r="O40" s="108"/>
      <c r="P40" s="108"/>
      <c r="Q40" s="108"/>
      <c r="R40" s="108"/>
      <c r="S40" s="108"/>
      <c r="T40" s="108"/>
      <c r="U40" s="108"/>
      <c r="V40" s="108"/>
      <c r="W40" s="108"/>
      <c r="X40" s="108"/>
      <c r="Y40" s="108"/>
      <c r="Z40" s="126"/>
      <c r="AA40" s="108"/>
    </row>
    <row r="41" spans="1:27" ht="20.100000000000001" customHeight="1" x14ac:dyDescent="0.15">
      <c r="A41" s="85"/>
      <c r="B41" s="85"/>
      <c r="C41" s="128"/>
      <c r="D41" s="108"/>
      <c r="E41" s="108"/>
      <c r="F41" s="108"/>
      <c r="G41" s="108"/>
      <c r="H41" s="108"/>
      <c r="I41" s="131"/>
      <c r="J41" s="136" t="s">
        <v>95</v>
      </c>
      <c r="K41" s="127"/>
      <c r="L41" s="127"/>
      <c r="M41" s="127"/>
      <c r="N41" s="127"/>
      <c r="O41" s="127"/>
      <c r="P41" s="127"/>
      <c r="Q41" s="127"/>
      <c r="R41" s="127"/>
      <c r="S41" s="127"/>
      <c r="T41" s="127"/>
      <c r="U41" s="127"/>
      <c r="V41" s="127"/>
      <c r="W41" s="127"/>
      <c r="X41" s="127"/>
      <c r="Y41" s="127"/>
      <c r="Z41" s="137"/>
      <c r="AA41" s="108"/>
    </row>
    <row r="42" spans="1:27" ht="20.100000000000001" customHeight="1" x14ac:dyDescent="0.15">
      <c r="A42" s="85"/>
      <c r="B42" s="85"/>
      <c r="C42" s="138"/>
      <c r="D42" s="119"/>
      <c r="E42" s="119"/>
      <c r="F42" s="119"/>
      <c r="G42" s="119"/>
      <c r="H42" s="119"/>
      <c r="I42" s="139"/>
      <c r="J42" s="139"/>
      <c r="K42" s="140"/>
      <c r="L42" s="139"/>
      <c r="M42" s="139"/>
      <c r="N42" s="139"/>
      <c r="O42" s="139"/>
      <c r="P42" s="139"/>
      <c r="Q42" s="139"/>
      <c r="R42" s="139"/>
      <c r="S42" s="139"/>
      <c r="T42" s="139"/>
      <c r="U42" s="139"/>
      <c r="V42" s="139"/>
      <c r="W42" s="139"/>
      <c r="X42" s="139"/>
      <c r="Y42" s="139"/>
      <c r="Z42" s="122"/>
    </row>
    <row r="43" spans="1:27" ht="15" customHeight="1" x14ac:dyDescent="0.15">
      <c r="A43" s="85"/>
      <c r="B43" s="85"/>
      <c r="C43" s="108"/>
      <c r="D43" s="108"/>
      <c r="E43" s="108"/>
      <c r="F43" s="108"/>
      <c r="G43" s="108"/>
      <c r="H43" s="108"/>
      <c r="I43" s="141"/>
      <c r="J43" s="142"/>
      <c r="K43" s="142"/>
      <c r="L43" s="142"/>
      <c r="M43" s="142"/>
      <c r="N43" s="142"/>
      <c r="O43" s="142"/>
      <c r="P43" s="142"/>
      <c r="Q43" s="142"/>
      <c r="R43" s="142"/>
      <c r="S43" s="142"/>
      <c r="T43" s="142"/>
      <c r="U43" s="142"/>
      <c r="V43" s="142"/>
      <c r="W43" s="142"/>
      <c r="X43" s="142"/>
      <c r="Y43" s="142"/>
      <c r="Z43" s="108"/>
    </row>
    <row r="44" spans="1:27" ht="15.75" hidden="1" customHeight="1" x14ac:dyDescent="0.15">
      <c r="A44" s="85"/>
      <c r="B44" s="85"/>
      <c r="C44" s="108"/>
      <c r="D44" s="108"/>
      <c r="E44" s="108"/>
      <c r="F44" s="108"/>
      <c r="G44" s="108"/>
      <c r="H44" s="108"/>
      <c r="I44" s="142"/>
      <c r="J44" s="108"/>
      <c r="K44" s="108"/>
      <c r="L44" s="108"/>
      <c r="M44" s="108"/>
      <c r="N44" s="108"/>
      <c r="O44" s="108"/>
      <c r="P44" s="108"/>
      <c r="Q44" s="108"/>
      <c r="R44" s="108"/>
      <c r="S44" s="108"/>
      <c r="T44" s="108"/>
      <c r="U44" s="108"/>
      <c r="V44" s="108"/>
      <c r="W44" s="108"/>
      <c r="X44" s="108"/>
      <c r="Y44" s="108"/>
      <c r="Z44" s="108"/>
    </row>
    <row r="45" spans="1:27" ht="15.75" hidden="1" customHeight="1" x14ac:dyDescent="0.15">
      <c r="A45" s="85"/>
      <c r="B45" s="85"/>
      <c r="C45" s="108"/>
      <c r="D45" s="108"/>
      <c r="E45" s="108"/>
      <c r="F45" s="108"/>
      <c r="G45" s="108"/>
      <c r="H45" s="108"/>
      <c r="I45" s="142"/>
      <c r="J45" s="108"/>
      <c r="K45" s="108"/>
      <c r="L45" s="108"/>
      <c r="M45" s="108"/>
      <c r="N45" s="108"/>
      <c r="O45" s="108"/>
      <c r="P45" s="108"/>
      <c r="Q45" s="108"/>
      <c r="R45" s="108"/>
      <c r="S45" s="108"/>
      <c r="T45" s="108"/>
      <c r="U45" s="108"/>
      <c r="V45" s="108"/>
      <c r="W45" s="108"/>
      <c r="X45" s="108"/>
      <c r="Y45" s="108"/>
      <c r="Z45" s="108"/>
    </row>
    <row r="46" spans="1:27" ht="15.75" hidden="1" customHeight="1" x14ac:dyDescent="0.15">
      <c r="A46" s="85"/>
      <c r="B46" s="85"/>
      <c r="C46" s="108"/>
      <c r="D46" s="108"/>
      <c r="E46" s="108"/>
      <c r="F46" s="108"/>
      <c r="G46" s="108"/>
      <c r="H46" s="108"/>
      <c r="I46" s="142"/>
      <c r="J46" s="108"/>
      <c r="K46" s="108"/>
      <c r="L46" s="108"/>
      <c r="M46" s="108"/>
      <c r="N46" s="108"/>
      <c r="O46" s="108"/>
      <c r="P46" s="108"/>
      <c r="Q46" s="108"/>
      <c r="R46" s="108"/>
      <c r="S46" s="108"/>
      <c r="T46" s="108"/>
      <c r="U46" s="108"/>
      <c r="V46" s="108"/>
      <c r="W46" s="108"/>
      <c r="X46" s="108"/>
      <c r="Y46" s="108"/>
      <c r="Z46" s="108"/>
    </row>
    <row r="47" spans="1:27" ht="15.75" hidden="1" customHeight="1" x14ac:dyDescent="0.15">
      <c r="A47" s="85"/>
      <c r="B47" s="85"/>
      <c r="C47" s="108"/>
      <c r="D47" s="108"/>
      <c r="E47" s="108"/>
      <c r="F47" s="108"/>
      <c r="G47" s="108"/>
      <c r="H47" s="108"/>
      <c r="I47" s="142"/>
      <c r="J47" s="108"/>
      <c r="K47" s="108"/>
      <c r="L47" s="108"/>
      <c r="M47" s="108"/>
      <c r="N47" s="108"/>
      <c r="O47" s="108"/>
      <c r="P47" s="108"/>
      <c r="Q47" s="108"/>
      <c r="R47" s="108"/>
      <c r="S47" s="108"/>
      <c r="T47" s="108"/>
      <c r="U47" s="108"/>
      <c r="V47" s="108"/>
      <c r="W47" s="108"/>
      <c r="X47" s="108"/>
      <c r="Y47" s="108"/>
      <c r="Z47" s="108"/>
    </row>
    <row r="48" spans="1:27" ht="15.75" hidden="1" customHeight="1" x14ac:dyDescent="0.15">
      <c r="A48" s="85"/>
      <c r="B48" s="85"/>
      <c r="C48" s="108"/>
      <c r="D48" s="108"/>
      <c r="E48" s="108"/>
      <c r="F48" s="108"/>
      <c r="G48" s="108"/>
      <c r="H48" s="108"/>
      <c r="I48" s="142"/>
      <c r="J48" s="108"/>
      <c r="K48" s="108"/>
      <c r="L48" s="108"/>
      <c r="M48" s="108"/>
      <c r="N48" s="108"/>
      <c r="O48" s="108"/>
      <c r="P48" s="108"/>
      <c r="Q48" s="108"/>
      <c r="R48" s="108"/>
      <c r="S48" s="108"/>
      <c r="T48" s="108"/>
      <c r="U48" s="108"/>
      <c r="V48" s="108"/>
      <c r="W48" s="108"/>
      <c r="X48" s="108"/>
      <c r="Y48" s="108"/>
      <c r="Z48" s="108"/>
    </row>
    <row r="49" spans="1:26" ht="15.75" hidden="1" customHeight="1" x14ac:dyDescent="0.15">
      <c r="A49" s="85"/>
      <c r="B49" s="85"/>
      <c r="C49" s="108"/>
      <c r="D49" s="108"/>
      <c r="E49" s="108"/>
      <c r="F49" s="108"/>
      <c r="G49" s="108"/>
      <c r="H49" s="108"/>
      <c r="I49" s="142"/>
      <c r="J49" s="108"/>
      <c r="K49" s="108"/>
      <c r="L49" s="108"/>
      <c r="M49" s="108"/>
      <c r="N49" s="108"/>
      <c r="O49" s="108"/>
      <c r="P49" s="108"/>
      <c r="Q49" s="108"/>
      <c r="R49" s="108"/>
      <c r="S49" s="108"/>
      <c r="T49" s="108"/>
      <c r="U49" s="108"/>
      <c r="V49" s="108"/>
      <c r="W49" s="108"/>
      <c r="X49" s="108"/>
      <c r="Y49" s="108"/>
      <c r="Z49" s="108"/>
    </row>
    <row r="50" spans="1:26" ht="15.75" hidden="1" customHeight="1" x14ac:dyDescent="0.15">
      <c r="A50" s="85"/>
      <c r="B50" s="85"/>
      <c r="C50" s="108"/>
      <c r="D50" s="108"/>
      <c r="E50" s="108"/>
      <c r="F50" s="108"/>
      <c r="G50" s="108"/>
      <c r="H50" s="108"/>
      <c r="I50" s="142"/>
      <c r="J50" s="108"/>
      <c r="K50" s="108"/>
      <c r="L50" s="108"/>
      <c r="M50" s="108"/>
      <c r="N50" s="108"/>
      <c r="O50" s="108"/>
      <c r="P50" s="108"/>
      <c r="Q50" s="108"/>
      <c r="R50" s="108"/>
      <c r="S50" s="108"/>
      <c r="T50" s="108"/>
      <c r="U50" s="108"/>
      <c r="V50" s="108"/>
      <c r="W50" s="108"/>
      <c r="X50" s="108"/>
      <c r="Y50" s="108"/>
      <c r="Z50" s="108"/>
    </row>
    <row r="51" spans="1:26" ht="15.75" hidden="1" customHeight="1" x14ac:dyDescent="0.15">
      <c r="A51" s="85"/>
      <c r="B51" s="85"/>
      <c r="C51" s="108"/>
      <c r="D51" s="108"/>
      <c r="E51" s="108"/>
      <c r="F51" s="108"/>
      <c r="G51" s="108"/>
      <c r="H51" s="108"/>
      <c r="I51" s="142"/>
      <c r="J51" s="108"/>
      <c r="K51" s="108"/>
      <c r="L51" s="108"/>
      <c r="M51" s="108"/>
      <c r="N51" s="108"/>
      <c r="O51" s="108"/>
      <c r="P51" s="108"/>
      <c r="Q51" s="108"/>
      <c r="R51" s="108"/>
      <c r="S51" s="108"/>
      <c r="T51" s="108"/>
      <c r="U51" s="108"/>
      <c r="V51" s="108"/>
      <c r="W51" s="108"/>
      <c r="X51" s="108"/>
      <c r="Y51" s="108"/>
      <c r="Z51" s="108"/>
    </row>
    <row r="52" spans="1:26" ht="15.75" hidden="1" customHeight="1" x14ac:dyDescent="0.15">
      <c r="A52" s="85"/>
      <c r="B52" s="85"/>
      <c r="C52" s="108"/>
      <c r="D52" s="108"/>
      <c r="E52" s="108"/>
      <c r="F52" s="108"/>
      <c r="G52" s="108"/>
      <c r="H52" s="108"/>
      <c r="I52" s="142"/>
      <c r="J52" s="108"/>
      <c r="K52" s="108"/>
      <c r="L52" s="108"/>
      <c r="M52" s="108"/>
      <c r="N52" s="108"/>
      <c r="O52" s="108"/>
      <c r="P52" s="108"/>
      <c r="Q52" s="108"/>
      <c r="R52" s="108"/>
      <c r="S52" s="108"/>
      <c r="T52" s="108"/>
      <c r="U52" s="108"/>
      <c r="V52" s="108"/>
      <c r="W52" s="108"/>
      <c r="X52" s="108"/>
      <c r="Y52" s="108"/>
      <c r="Z52" s="108"/>
    </row>
    <row r="53" spans="1:26" ht="15.75" hidden="1" customHeight="1" x14ac:dyDescent="0.15">
      <c r="A53" s="85"/>
      <c r="B53" s="85"/>
      <c r="C53" s="108"/>
      <c r="D53" s="108"/>
      <c r="E53" s="108"/>
      <c r="F53" s="108"/>
      <c r="G53" s="108"/>
      <c r="H53" s="108"/>
      <c r="I53" s="142"/>
      <c r="J53" s="108"/>
      <c r="K53" s="108"/>
      <c r="L53" s="108"/>
      <c r="M53" s="108"/>
      <c r="N53" s="108"/>
      <c r="O53" s="108"/>
      <c r="P53" s="108"/>
      <c r="Q53" s="108"/>
      <c r="R53" s="108"/>
      <c r="S53" s="108"/>
      <c r="T53" s="108"/>
      <c r="U53" s="108"/>
      <c r="V53" s="108"/>
      <c r="W53" s="108"/>
      <c r="X53" s="108"/>
      <c r="Y53" s="108"/>
      <c r="Z53" s="108"/>
    </row>
    <row r="54" spans="1:26" ht="15.75" hidden="1" customHeight="1" x14ac:dyDescent="0.15">
      <c r="A54" s="85"/>
      <c r="B54" s="85"/>
      <c r="C54" s="108"/>
      <c r="D54" s="108"/>
      <c r="E54" s="108"/>
      <c r="F54" s="108"/>
      <c r="G54" s="108"/>
      <c r="H54" s="108"/>
      <c r="I54" s="142"/>
      <c r="J54" s="108"/>
      <c r="K54" s="108"/>
      <c r="L54" s="108"/>
      <c r="M54" s="108"/>
      <c r="N54" s="108"/>
      <c r="O54" s="108"/>
      <c r="P54" s="108"/>
      <c r="Q54" s="108"/>
      <c r="R54" s="108"/>
      <c r="S54" s="108"/>
      <c r="T54" s="108"/>
      <c r="U54" s="108"/>
      <c r="V54" s="108"/>
      <c r="W54" s="108"/>
      <c r="X54" s="108"/>
      <c r="Y54" s="108"/>
      <c r="Z54" s="108"/>
    </row>
    <row r="55" spans="1:26" ht="15.75" hidden="1" customHeight="1" x14ac:dyDescent="0.15">
      <c r="A55" s="85"/>
      <c r="B55" s="85"/>
      <c r="C55" s="108"/>
      <c r="D55" s="108"/>
      <c r="E55" s="108"/>
      <c r="F55" s="108"/>
      <c r="G55" s="108"/>
      <c r="H55" s="108"/>
      <c r="I55" s="142"/>
      <c r="J55" s="108"/>
      <c r="K55" s="108"/>
      <c r="L55" s="108"/>
      <c r="M55" s="108"/>
      <c r="N55" s="108"/>
      <c r="O55" s="108"/>
      <c r="P55" s="108"/>
      <c r="Q55" s="108"/>
      <c r="R55" s="108"/>
      <c r="S55" s="108"/>
      <c r="T55" s="108"/>
      <c r="U55" s="108"/>
      <c r="V55" s="108"/>
      <c r="W55" s="108"/>
      <c r="X55" s="108"/>
      <c r="Y55" s="108"/>
      <c r="Z55" s="108"/>
    </row>
    <row r="56" spans="1:26" ht="15.75" hidden="1" customHeight="1" x14ac:dyDescent="0.15">
      <c r="A56" s="85"/>
      <c r="B56" s="85"/>
      <c r="C56" s="108"/>
      <c r="D56" s="108"/>
      <c r="E56" s="108"/>
      <c r="F56" s="108"/>
      <c r="G56" s="108"/>
      <c r="H56" s="108"/>
      <c r="I56" s="142"/>
      <c r="J56" s="108"/>
      <c r="K56" s="108"/>
      <c r="L56" s="108"/>
      <c r="M56" s="108"/>
      <c r="N56" s="108"/>
      <c r="O56" s="108"/>
      <c r="P56" s="108"/>
      <c r="Q56" s="108"/>
      <c r="R56" s="108"/>
      <c r="S56" s="108"/>
      <c r="T56" s="108"/>
      <c r="U56" s="108"/>
      <c r="V56" s="108"/>
      <c r="W56" s="108"/>
      <c r="X56" s="108"/>
      <c r="Y56" s="108"/>
      <c r="Z56" s="108"/>
    </row>
    <row r="57" spans="1:26" ht="15.75" hidden="1" customHeight="1" x14ac:dyDescent="0.15">
      <c r="A57" s="85"/>
      <c r="B57" s="85"/>
      <c r="C57" s="108"/>
      <c r="D57" s="108"/>
      <c r="E57" s="108"/>
      <c r="F57" s="108"/>
      <c r="G57" s="108"/>
      <c r="H57" s="108"/>
      <c r="I57" s="142"/>
      <c r="J57" s="108"/>
      <c r="K57" s="108"/>
      <c r="L57" s="108"/>
      <c r="M57" s="108"/>
      <c r="N57" s="108"/>
      <c r="O57" s="108"/>
      <c r="P57" s="108"/>
      <c r="Q57" s="108"/>
      <c r="R57" s="108"/>
      <c r="S57" s="108"/>
      <c r="T57" s="108"/>
      <c r="U57" s="108"/>
      <c r="V57" s="108"/>
      <c r="W57" s="108"/>
      <c r="X57" s="108"/>
      <c r="Y57" s="108"/>
      <c r="Z57" s="108"/>
    </row>
    <row r="58" spans="1:26" ht="15.75" hidden="1" customHeight="1" x14ac:dyDescent="0.15">
      <c r="A58" s="85"/>
      <c r="B58" s="85"/>
      <c r="C58" s="108"/>
      <c r="D58" s="108"/>
      <c r="E58" s="108"/>
      <c r="F58" s="108"/>
      <c r="G58" s="108"/>
      <c r="H58" s="108"/>
      <c r="I58" s="142"/>
      <c r="J58" s="108"/>
      <c r="K58" s="108"/>
      <c r="L58" s="108"/>
      <c r="M58" s="108"/>
      <c r="N58" s="108"/>
      <c r="O58" s="108"/>
      <c r="P58" s="108"/>
      <c r="Q58" s="108"/>
      <c r="R58" s="108"/>
      <c r="S58" s="108"/>
      <c r="T58" s="108"/>
      <c r="U58" s="108"/>
      <c r="V58" s="108"/>
      <c r="W58" s="108"/>
      <c r="X58" s="108"/>
      <c r="Y58" s="108"/>
      <c r="Z58" s="108"/>
    </row>
    <row r="59" spans="1:26" ht="15" customHeight="1" x14ac:dyDescent="0.15">
      <c r="A59" s="85"/>
      <c r="B59" s="85"/>
      <c r="C59" s="108"/>
      <c r="D59" s="108"/>
      <c r="E59" s="108"/>
      <c r="F59" s="108"/>
      <c r="G59" s="108"/>
      <c r="H59" s="108"/>
      <c r="I59" s="142"/>
      <c r="J59" s="108"/>
      <c r="K59" s="108"/>
      <c r="L59" s="108"/>
      <c r="M59" s="108"/>
      <c r="N59" s="108"/>
      <c r="O59" s="108"/>
      <c r="P59" s="108"/>
      <c r="Q59" s="108"/>
      <c r="R59" s="108"/>
      <c r="S59" s="108"/>
      <c r="T59" s="108"/>
      <c r="U59" s="108"/>
      <c r="V59" s="108"/>
      <c r="W59" s="108"/>
      <c r="X59" s="108"/>
      <c r="Y59" s="108"/>
      <c r="Z59" s="108"/>
    </row>
    <row r="60" spans="1:26" ht="20.100000000000001" customHeight="1" x14ac:dyDescent="0.15">
      <c r="A60" s="85"/>
      <c r="B60" s="85"/>
      <c r="C60" s="96" t="s">
        <v>59</v>
      </c>
      <c r="D60" s="97"/>
      <c r="E60" s="97"/>
      <c r="F60" s="97"/>
      <c r="G60" s="97"/>
      <c r="H60" s="98"/>
      <c r="I60" s="143"/>
    </row>
    <row r="61" spans="1:26" ht="15" customHeight="1" x14ac:dyDescent="0.15">
      <c r="A61" s="85"/>
      <c r="B61" s="85"/>
      <c r="C61" s="101"/>
      <c r="D61" s="144"/>
      <c r="E61" s="144"/>
      <c r="F61" s="144"/>
      <c r="G61" s="144"/>
      <c r="H61" s="144"/>
      <c r="I61" s="103"/>
      <c r="J61" s="103"/>
      <c r="K61" s="103"/>
      <c r="L61" s="103"/>
      <c r="M61" s="103"/>
      <c r="N61" s="103"/>
      <c r="O61" s="103"/>
      <c r="P61" s="103"/>
      <c r="Q61" s="103"/>
      <c r="R61" s="103"/>
      <c r="S61" s="103"/>
      <c r="T61" s="103"/>
      <c r="U61" s="103"/>
      <c r="V61" s="103"/>
      <c r="W61" s="103"/>
      <c r="X61" s="103"/>
      <c r="Y61" s="103"/>
      <c r="Z61" s="145"/>
    </row>
    <row r="62" spans="1:26" ht="20.100000000000001" customHeight="1" x14ac:dyDescent="0.15">
      <c r="A62" s="85"/>
      <c r="B62" s="85"/>
      <c r="C62" s="101"/>
      <c r="D62" s="102" t="s">
        <v>60</v>
      </c>
      <c r="E62" s="102"/>
      <c r="F62" s="102"/>
      <c r="G62" s="102"/>
      <c r="H62" s="102"/>
      <c r="I62" s="102"/>
      <c r="J62" s="102"/>
      <c r="K62" s="102"/>
      <c r="L62" s="102"/>
      <c r="M62" s="102"/>
      <c r="N62" s="102"/>
      <c r="O62" s="102"/>
      <c r="P62" s="102"/>
      <c r="Q62" s="102"/>
      <c r="R62" s="102"/>
      <c r="S62" s="102"/>
      <c r="T62" s="102"/>
      <c r="U62" s="102"/>
      <c r="V62" s="102"/>
      <c r="W62" s="102"/>
      <c r="X62" s="102"/>
      <c r="Y62" s="102"/>
      <c r="Z62" s="126"/>
    </row>
    <row r="63" spans="1:26" ht="20.100000000000001" customHeight="1" x14ac:dyDescent="0.15">
      <c r="A63" s="85">
        <f>IFERROR(IF(AND($I63&lt;&gt;"しない", $I63&lt;&gt;"する"),1001,0),3)</f>
        <v>1001</v>
      </c>
      <c r="B63" s="85"/>
      <c r="C63" s="110"/>
      <c r="D63" s="106">
        <v>1</v>
      </c>
      <c r="E63" s="108" t="s">
        <v>61</v>
      </c>
      <c r="F63" s="108"/>
      <c r="G63" s="108"/>
      <c r="H63" s="108"/>
      <c r="I63" s="24"/>
      <c r="J63" s="24"/>
      <c r="K63" s="24"/>
      <c r="L63" s="24"/>
      <c r="M63" s="24"/>
      <c r="N63" s="108"/>
      <c r="O63" s="108"/>
      <c r="P63" s="108"/>
      <c r="Q63" s="108"/>
      <c r="R63" s="108"/>
      <c r="S63" s="108"/>
      <c r="T63" s="108"/>
      <c r="U63" s="108"/>
      <c r="V63" s="108"/>
      <c r="W63" s="108"/>
      <c r="X63" s="108"/>
      <c r="Y63" s="108"/>
      <c r="Z63" s="126"/>
    </row>
    <row r="64" spans="1:26" ht="20.100000000000001" customHeight="1" x14ac:dyDescent="0.15">
      <c r="A64" s="85"/>
      <c r="B64" s="85"/>
      <c r="C64" s="110"/>
      <c r="D64" s="108"/>
      <c r="E64" s="108"/>
      <c r="F64" s="108"/>
      <c r="G64" s="108"/>
      <c r="H64" s="108"/>
      <c r="I64" s="131"/>
      <c r="J64" s="127" t="s">
        <v>10</v>
      </c>
      <c r="K64" s="124"/>
      <c r="L64" s="124"/>
      <c r="M64" s="124"/>
      <c r="N64" s="124"/>
      <c r="O64" s="124"/>
      <c r="P64" s="124"/>
      <c r="Q64" s="124"/>
      <c r="R64" s="124"/>
      <c r="S64" s="124"/>
      <c r="T64" s="124"/>
      <c r="U64" s="124"/>
      <c r="V64" s="124"/>
      <c r="W64" s="124"/>
      <c r="X64" s="124"/>
      <c r="Y64" s="124"/>
      <c r="Z64" s="126"/>
    </row>
    <row r="65" spans="1:26" ht="20.100000000000001" hidden="1" customHeight="1" x14ac:dyDescent="0.15">
      <c r="A65" s="85"/>
      <c r="B65" s="85"/>
      <c r="C65" s="110"/>
      <c r="D65" s="108"/>
      <c r="E65" s="108"/>
      <c r="F65" s="108"/>
      <c r="G65" s="108"/>
      <c r="H65" s="108"/>
      <c r="I65" s="131"/>
      <c r="J65" s="124"/>
      <c r="K65" s="124"/>
      <c r="L65" s="124"/>
      <c r="M65" s="124"/>
      <c r="N65" s="124"/>
      <c r="O65" s="124"/>
      <c r="P65" s="124"/>
      <c r="Q65" s="124"/>
      <c r="R65" s="124"/>
      <c r="S65" s="124"/>
      <c r="T65" s="124"/>
      <c r="U65" s="124"/>
      <c r="V65" s="124"/>
      <c r="W65" s="124"/>
      <c r="X65" s="124"/>
      <c r="Y65" s="124"/>
      <c r="Z65" s="126"/>
    </row>
    <row r="66" spans="1:26" ht="20.100000000000001" hidden="1" customHeight="1" x14ac:dyDescent="0.15">
      <c r="A66" s="85"/>
      <c r="B66" s="85"/>
      <c r="C66" s="110"/>
      <c r="D66" s="108"/>
      <c r="E66" s="108"/>
      <c r="F66" s="108"/>
      <c r="G66" s="108"/>
      <c r="H66" s="108"/>
      <c r="I66" s="131"/>
      <c r="J66" s="124"/>
      <c r="K66" s="124"/>
      <c r="L66" s="124"/>
      <c r="M66" s="124"/>
      <c r="N66" s="124"/>
      <c r="O66" s="124"/>
      <c r="P66" s="124"/>
      <c r="Q66" s="124"/>
      <c r="R66" s="124"/>
      <c r="S66" s="124"/>
      <c r="T66" s="124"/>
      <c r="U66" s="124"/>
      <c r="V66" s="124"/>
      <c r="W66" s="124"/>
      <c r="X66" s="124"/>
      <c r="Y66" s="124"/>
      <c r="Z66" s="126"/>
    </row>
    <row r="67" spans="1:26" ht="20.100000000000001" hidden="1" customHeight="1" x14ac:dyDescent="0.15">
      <c r="A67" s="85"/>
      <c r="B67" s="85"/>
      <c r="C67" s="110"/>
      <c r="D67" s="108"/>
      <c r="E67" s="108"/>
      <c r="F67" s="108"/>
      <c r="G67" s="108"/>
      <c r="H67" s="108"/>
      <c r="I67" s="131"/>
      <c r="J67" s="124"/>
      <c r="K67" s="124"/>
      <c r="L67" s="124"/>
      <c r="M67" s="124"/>
      <c r="N67" s="124"/>
      <c r="O67" s="124"/>
      <c r="P67" s="124"/>
      <c r="Q67" s="124"/>
      <c r="R67" s="124"/>
      <c r="S67" s="124"/>
      <c r="T67" s="124"/>
      <c r="U67" s="124"/>
      <c r="V67" s="124"/>
      <c r="W67" s="124"/>
      <c r="X67" s="124"/>
      <c r="Y67" s="124"/>
      <c r="Z67" s="126"/>
    </row>
    <row r="68" spans="1:26" ht="20.100000000000001" hidden="1" customHeight="1" x14ac:dyDescent="0.15">
      <c r="A68" s="85"/>
      <c r="B68" s="85"/>
      <c r="C68" s="110"/>
      <c r="D68" s="108"/>
      <c r="E68" s="108"/>
      <c r="F68" s="108"/>
      <c r="G68" s="108"/>
      <c r="H68" s="108"/>
      <c r="I68" s="131"/>
      <c r="J68" s="124"/>
      <c r="K68" s="124"/>
      <c r="L68" s="124"/>
      <c r="M68" s="124"/>
      <c r="N68" s="124"/>
      <c r="O68" s="124"/>
      <c r="P68" s="124"/>
      <c r="Q68" s="124"/>
      <c r="R68" s="124"/>
      <c r="S68" s="124"/>
      <c r="T68" s="124"/>
      <c r="U68" s="124"/>
      <c r="V68" s="124"/>
      <c r="W68" s="124"/>
      <c r="X68" s="124"/>
      <c r="Y68" s="124"/>
      <c r="Z68" s="126"/>
    </row>
    <row r="69" spans="1:26" ht="20.100000000000001" customHeight="1" x14ac:dyDescent="0.15">
      <c r="A69" s="85">
        <f>IFERROR(IF(OR(AND($I63="する",TRIM($I69)=""),AND($I63="しない",NOT(ISBLANK($I69)))),1001,0),3)</f>
        <v>0</v>
      </c>
      <c r="B69" s="85"/>
      <c r="C69" s="110"/>
      <c r="D69" s="106">
        <v>2</v>
      </c>
      <c r="E69" s="80" t="s">
        <v>41</v>
      </c>
      <c r="I69" s="52"/>
      <c r="J69" s="53"/>
      <c r="K69" s="53"/>
      <c r="L69" s="53"/>
      <c r="M69" s="53"/>
      <c r="N69" s="108"/>
      <c r="O69" s="108"/>
      <c r="P69" s="108"/>
      <c r="Q69" s="108"/>
      <c r="R69" s="108"/>
      <c r="S69" s="108"/>
      <c r="T69" s="108"/>
      <c r="U69" s="108"/>
      <c r="V69" s="108"/>
      <c r="W69" s="108"/>
      <c r="X69" s="108"/>
      <c r="Y69" s="108"/>
      <c r="Z69" s="126"/>
    </row>
    <row r="70" spans="1:26" ht="20.100000000000001" customHeight="1" x14ac:dyDescent="0.15">
      <c r="A70" s="85"/>
      <c r="B70" s="85"/>
      <c r="C70" s="110"/>
      <c r="D70" s="106"/>
      <c r="E70" s="108"/>
      <c r="F70" s="108"/>
      <c r="G70" s="108"/>
      <c r="H70" s="108"/>
      <c r="I70" s="123"/>
      <c r="J70" s="127" t="s">
        <v>104</v>
      </c>
      <c r="K70" s="124"/>
      <c r="L70" s="124"/>
      <c r="M70" s="124"/>
      <c r="N70" s="124"/>
      <c r="O70" s="124"/>
      <c r="P70" s="124"/>
      <c r="Q70" s="124"/>
      <c r="R70" s="124"/>
      <c r="S70" s="124"/>
      <c r="T70" s="124"/>
      <c r="U70" s="124"/>
      <c r="V70" s="124"/>
      <c r="W70" s="124"/>
      <c r="X70" s="124"/>
      <c r="Y70" s="124"/>
      <c r="Z70" s="126"/>
    </row>
    <row r="71" spans="1:26" ht="20.100000000000001" customHeight="1" x14ac:dyDescent="0.15">
      <c r="A71" s="85">
        <f>IFERROR(IF(OR(AND($I63="する",AND($I71&lt;&gt;"", OR(ISERROR(FIND("@"&amp;LEFT($I71,3)&amp;"@", 都道府県3))=FALSE, ISERROR(FIND("@"&amp;LEFT($I71,4)&amp;"@",都道府県4))=FALSE))=FALSE),AND($I63="しない",NOT(ISBLANK($I71)))),1001,0),3)</f>
        <v>0</v>
      </c>
      <c r="B71" s="85"/>
      <c r="C71" s="110"/>
      <c r="D71" s="106">
        <v>3</v>
      </c>
      <c r="E71" s="80" t="s">
        <v>42</v>
      </c>
      <c r="I71" s="54"/>
      <c r="J71" s="54"/>
      <c r="K71" s="54"/>
      <c r="L71" s="54"/>
      <c r="M71" s="54"/>
      <c r="N71" s="54"/>
      <c r="O71" s="54"/>
      <c r="P71" s="54"/>
      <c r="Q71" s="55"/>
      <c r="R71" s="54"/>
      <c r="S71" s="54"/>
      <c r="T71" s="54"/>
      <c r="U71" s="54"/>
      <c r="V71" s="54"/>
      <c r="W71" s="54"/>
      <c r="X71" s="54"/>
      <c r="Y71" s="54"/>
      <c r="Z71" s="126"/>
    </row>
    <row r="72" spans="1:26" ht="20.100000000000001" customHeight="1" x14ac:dyDescent="0.15">
      <c r="A72" s="85"/>
      <c r="B72" s="85"/>
      <c r="C72" s="110"/>
      <c r="D72" s="106"/>
      <c r="E72" s="108"/>
      <c r="F72" s="108"/>
      <c r="G72" s="108"/>
      <c r="H72" s="108"/>
      <c r="I72" s="123"/>
      <c r="J72" s="127" t="s">
        <v>43</v>
      </c>
      <c r="K72" s="124"/>
      <c r="L72" s="124"/>
      <c r="M72" s="124"/>
      <c r="N72" s="124"/>
      <c r="O72" s="124"/>
      <c r="P72" s="124"/>
      <c r="Q72" s="124"/>
      <c r="R72" s="124"/>
      <c r="S72" s="124"/>
      <c r="T72" s="124"/>
      <c r="U72" s="124"/>
      <c r="V72" s="124"/>
      <c r="W72" s="124"/>
      <c r="X72" s="124"/>
      <c r="Y72" s="124"/>
      <c r="Z72" s="126"/>
    </row>
    <row r="73" spans="1:26" ht="20.100000000000001" customHeight="1" x14ac:dyDescent="0.15">
      <c r="A73" s="85">
        <f>IFERROR(IF(OR(AND($I63="する",TRIM($I73)=""),AND($I63="しない",NOT(ISBLANK($I73)))),1001,0),3)</f>
        <v>0</v>
      </c>
      <c r="B73" s="85"/>
      <c r="C73" s="110"/>
      <c r="D73" s="106">
        <v>4</v>
      </c>
      <c r="E73" s="80" t="s">
        <v>44</v>
      </c>
      <c r="I73" s="24"/>
      <c r="J73" s="24"/>
      <c r="K73" s="24"/>
      <c r="L73" s="24"/>
      <c r="M73" s="24"/>
      <c r="N73" s="24"/>
      <c r="O73" s="24"/>
      <c r="P73" s="24"/>
      <c r="Q73" s="51"/>
      <c r="R73" s="24"/>
      <c r="S73" s="24"/>
      <c r="T73" s="24"/>
      <c r="U73" s="24"/>
      <c r="V73" s="24"/>
      <c r="W73" s="24"/>
      <c r="X73" s="24"/>
      <c r="Y73" s="24"/>
      <c r="Z73" s="126"/>
    </row>
    <row r="74" spans="1:26" ht="30" customHeight="1" x14ac:dyDescent="0.15">
      <c r="A74" s="85"/>
      <c r="B74" s="85"/>
      <c r="C74" s="128"/>
      <c r="D74" s="108"/>
      <c r="I74" s="123"/>
      <c r="J74" s="146" t="s">
        <v>384</v>
      </c>
      <c r="K74" s="146"/>
      <c r="L74" s="146"/>
      <c r="M74" s="146"/>
      <c r="N74" s="146"/>
      <c r="O74" s="146"/>
      <c r="P74" s="146"/>
      <c r="Q74" s="146"/>
      <c r="R74" s="146"/>
      <c r="S74" s="146"/>
      <c r="T74" s="146"/>
      <c r="U74" s="146"/>
      <c r="V74" s="146"/>
      <c r="W74" s="146"/>
      <c r="X74" s="146"/>
      <c r="Y74" s="146"/>
      <c r="Z74" s="126"/>
    </row>
    <row r="75" spans="1:26" ht="20.100000000000001" customHeight="1" x14ac:dyDescent="0.15">
      <c r="A75" s="85">
        <f>IFERROR(IF(OR(AND($I63="する",TRIM($I75)=""),AND($I63="しない",NOT(ISBLANK($I75)))),1001,0),3)</f>
        <v>0</v>
      </c>
      <c r="B75" s="85"/>
      <c r="C75" s="110"/>
      <c r="D75" s="106">
        <v>5</v>
      </c>
      <c r="E75" s="80" t="s">
        <v>45</v>
      </c>
      <c r="I75" s="24"/>
      <c r="J75" s="24"/>
      <c r="K75" s="24"/>
      <c r="L75" s="24"/>
      <c r="M75" s="24"/>
      <c r="N75" s="24"/>
      <c r="O75" s="24"/>
      <c r="P75" s="24"/>
      <c r="Q75" s="24"/>
      <c r="R75" s="24"/>
      <c r="S75" s="24"/>
      <c r="T75" s="24"/>
      <c r="U75" s="24"/>
      <c r="V75" s="24"/>
      <c r="W75" s="24"/>
      <c r="X75" s="24"/>
      <c r="Y75" s="24"/>
      <c r="Z75" s="126"/>
    </row>
    <row r="76" spans="1:26" ht="30" customHeight="1" x14ac:dyDescent="0.15">
      <c r="A76" s="85"/>
      <c r="B76" s="85"/>
      <c r="C76" s="128"/>
      <c r="D76" s="108"/>
      <c r="E76" s="108"/>
      <c r="F76" s="108"/>
      <c r="G76" s="108"/>
      <c r="H76" s="108"/>
      <c r="I76" s="123"/>
      <c r="J76" s="146" t="s">
        <v>385</v>
      </c>
      <c r="K76" s="146"/>
      <c r="L76" s="146"/>
      <c r="M76" s="146"/>
      <c r="N76" s="146"/>
      <c r="O76" s="146"/>
      <c r="P76" s="146"/>
      <c r="Q76" s="146"/>
      <c r="R76" s="146"/>
      <c r="S76" s="146"/>
      <c r="T76" s="146"/>
      <c r="U76" s="146"/>
      <c r="V76" s="146"/>
      <c r="W76" s="146"/>
      <c r="X76" s="146"/>
      <c r="Y76" s="146"/>
      <c r="Z76" s="126"/>
    </row>
    <row r="77" spans="1:26" ht="20.100000000000001" customHeight="1" x14ac:dyDescent="0.15">
      <c r="A77" s="85">
        <f>IFERROR(IF(OR(AND($I63="する",TRIM($I77)=""),AND($I63="しない",NOT(ISBLANK($I77)))),1001,0),3)</f>
        <v>0</v>
      </c>
      <c r="B77" s="85"/>
      <c r="C77" s="110"/>
      <c r="D77" s="106">
        <v>6</v>
      </c>
      <c r="E77" s="80" t="s">
        <v>62</v>
      </c>
      <c r="I77" s="24"/>
      <c r="J77" s="24"/>
      <c r="K77" s="24"/>
      <c r="L77" s="24"/>
      <c r="M77" s="24"/>
      <c r="N77" s="24"/>
      <c r="O77" s="24"/>
      <c r="P77" s="24"/>
      <c r="Q77" s="24"/>
      <c r="R77" s="24"/>
      <c r="S77" s="24"/>
      <c r="T77" s="24"/>
      <c r="U77" s="24"/>
      <c r="V77" s="24"/>
      <c r="W77" s="24"/>
      <c r="X77" s="24"/>
      <c r="Y77" s="24"/>
      <c r="Z77" s="126"/>
    </row>
    <row r="78" spans="1:26" ht="20.100000000000001" customHeight="1" x14ac:dyDescent="0.15">
      <c r="A78" s="85"/>
      <c r="B78" s="85"/>
      <c r="C78" s="128"/>
      <c r="D78" s="108"/>
      <c r="E78" s="108"/>
      <c r="F78" s="108"/>
      <c r="G78" s="108"/>
      <c r="H78" s="108"/>
      <c r="I78" s="123"/>
      <c r="J78" s="136" t="s">
        <v>63</v>
      </c>
      <c r="K78" s="124"/>
      <c r="L78" s="124"/>
      <c r="M78" s="124"/>
      <c r="N78" s="124"/>
      <c r="O78" s="124"/>
      <c r="P78" s="124"/>
      <c r="Q78" s="124"/>
      <c r="R78" s="124"/>
      <c r="S78" s="124"/>
      <c r="T78" s="124"/>
      <c r="U78" s="124"/>
      <c r="V78" s="124"/>
      <c r="W78" s="124"/>
      <c r="X78" s="124"/>
      <c r="Y78" s="124"/>
      <c r="Z78" s="126"/>
    </row>
    <row r="79" spans="1:26" ht="20.100000000000001" customHeight="1" x14ac:dyDescent="0.15">
      <c r="A79" s="85">
        <f>IFERROR(IF(OR(AND($I63="する",OR(TRIM($I79)="", NOT(OR(IFERROR(SEARCH(" ",$I79),0)&gt;0, IFERROR(SEARCH("　",$I79),0)&gt;0)))),AND($I63="しない",NOT(ISBLANK($I79)))),1001,0),3)</f>
        <v>0</v>
      </c>
      <c r="B79" s="85"/>
      <c r="C79" s="110"/>
      <c r="D79" s="106">
        <v>7</v>
      </c>
      <c r="E79" s="80" t="s">
        <v>64</v>
      </c>
      <c r="I79" s="24"/>
      <c r="J79" s="24"/>
      <c r="K79" s="24"/>
      <c r="L79" s="24"/>
      <c r="M79" s="24"/>
      <c r="N79" s="24"/>
      <c r="O79" s="24"/>
      <c r="P79" s="24"/>
      <c r="Q79" s="24"/>
      <c r="R79" s="24"/>
      <c r="S79" s="24"/>
      <c r="T79" s="24"/>
      <c r="U79" s="24"/>
      <c r="V79" s="24"/>
      <c r="W79" s="24"/>
      <c r="X79" s="24"/>
      <c r="Y79" s="24"/>
      <c r="Z79" s="126"/>
    </row>
    <row r="80" spans="1:26" ht="20.100000000000001" customHeight="1" x14ac:dyDescent="0.15">
      <c r="A80" s="85"/>
      <c r="B80" s="85"/>
      <c r="C80" s="128"/>
      <c r="D80" s="108"/>
      <c r="E80" s="147" t="s">
        <v>65</v>
      </c>
      <c r="F80" s="108"/>
      <c r="G80" s="108"/>
      <c r="H80" s="108"/>
      <c r="I80" s="131"/>
      <c r="J80" s="127" t="s">
        <v>48</v>
      </c>
      <c r="K80" s="127"/>
      <c r="L80" s="127"/>
      <c r="M80" s="127"/>
      <c r="N80" s="127"/>
      <c r="O80" s="127"/>
      <c r="P80" s="127"/>
      <c r="Q80" s="127"/>
      <c r="R80" s="127"/>
      <c r="S80" s="127"/>
      <c r="T80" s="127"/>
      <c r="U80" s="127"/>
      <c r="V80" s="127"/>
      <c r="W80" s="127"/>
      <c r="X80" s="127"/>
      <c r="Y80" s="127"/>
      <c r="Z80" s="126"/>
    </row>
    <row r="81" spans="1:27" ht="20.100000000000001" customHeight="1" x14ac:dyDescent="0.15">
      <c r="A81" s="85">
        <f>IFERROR(IF(OR(AND($I63="する",OR(TRIM($I81)="", NOT(OR(IFERROR(SEARCH(" ",$I81),0)&gt;0, IFERROR(SEARCH("　",$I81),0)&gt;0)))),AND($I63="しない",NOT(ISBLANK($I81)))),1001,0),3)</f>
        <v>0</v>
      </c>
      <c r="B81" s="85"/>
      <c r="C81" s="110"/>
      <c r="D81" s="106">
        <v>8</v>
      </c>
      <c r="E81" s="80" t="s">
        <v>64</v>
      </c>
      <c r="I81" s="24"/>
      <c r="J81" s="24"/>
      <c r="K81" s="24"/>
      <c r="L81" s="24"/>
      <c r="M81" s="24"/>
      <c r="N81" s="24"/>
      <c r="O81" s="24"/>
      <c r="P81" s="24"/>
      <c r="Q81" s="24"/>
      <c r="R81" s="24"/>
      <c r="S81" s="24"/>
      <c r="T81" s="24"/>
      <c r="U81" s="24"/>
      <c r="V81" s="24"/>
      <c r="W81" s="24"/>
      <c r="X81" s="24"/>
      <c r="Y81" s="24"/>
      <c r="Z81" s="126"/>
    </row>
    <row r="82" spans="1:27" ht="20.100000000000001" customHeight="1" x14ac:dyDescent="0.15">
      <c r="A82" s="85"/>
      <c r="B82" s="85"/>
      <c r="C82" s="128"/>
      <c r="D82" s="108"/>
      <c r="E82" s="108"/>
      <c r="F82" s="108"/>
      <c r="G82" s="108"/>
      <c r="H82" s="108"/>
      <c r="I82" s="131"/>
      <c r="J82" s="127" t="s">
        <v>50</v>
      </c>
      <c r="K82" s="127"/>
      <c r="L82" s="127"/>
      <c r="M82" s="127"/>
      <c r="N82" s="127"/>
      <c r="O82" s="127"/>
      <c r="P82" s="127"/>
      <c r="Q82" s="127"/>
      <c r="R82" s="127"/>
      <c r="S82" s="127"/>
      <c r="T82" s="127"/>
      <c r="U82" s="127"/>
      <c r="V82" s="127"/>
      <c r="W82" s="127"/>
      <c r="X82" s="127"/>
      <c r="Y82" s="127"/>
      <c r="Z82" s="126"/>
    </row>
    <row r="83" spans="1:27" ht="20.100000000000001" customHeight="1" x14ac:dyDescent="0.15">
      <c r="A83" s="85">
        <f>IFERROR(IF(OR(AND($I63="する",NOT(AND(TRIM($I83)&lt;&gt;"",ISNUMBER(VALUE(SUBSTITUTE($I83,"-",""))),IFERROR(SEARCH("-",$I83),0)&gt;0))), AND($I63="しない",NOT(ISBLANK($I83)))),1001,0),3)</f>
        <v>0</v>
      </c>
      <c r="B83" s="85"/>
      <c r="C83" s="110"/>
      <c r="D83" s="106">
        <v>9</v>
      </c>
      <c r="E83" s="80" t="s">
        <v>51</v>
      </c>
      <c r="I83" s="24"/>
      <c r="J83" s="24"/>
      <c r="K83" s="24"/>
      <c r="L83" s="24"/>
      <c r="M83" s="24"/>
      <c r="O83" s="132" t="s">
        <v>52</v>
      </c>
      <c r="P83" s="1"/>
      <c r="Q83" s="80" t="s">
        <v>53</v>
      </c>
      <c r="Y83" s="124"/>
      <c r="Z83" s="126"/>
    </row>
    <row r="84" spans="1:27" ht="20.100000000000001" customHeight="1" x14ac:dyDescent="0.15">
      <c r="A84" s="85">
        <f>IFERROR(IF(AND($I63="しない",NOT(ISBLANK($P83))),1001,0),3)</f>
        <v>0</v>
      </c>
      <c r="B84" s="85"/>
      <c r="C84" s="128"/>
      <c r="D84" s="108"/>
      <c r="E84" s="108"/>
      <c r="F84" s="108"/>
      <c r="G84" s="108"/>
      <c r="H84" s="108"/>
      <c r="I84" s="123"/>
      <c r="J84" s="127" t="s">
        <v>54</v>
      </c>
      <c r="K84" s="124"/>
      <c r="L84" s="124"/>
      <c r="M84" s="124"/>
      <c r="N84" s="124"/>
      <c r="O84" s="124"/>
      <c r="P84" s="124"/>
      <c r="Q84" s="124"/>
      <c r="R84" s="124"/>
      <c r="S84" s="124"/>
      <c r="T84" s="124"/>
      <c r="U84" s="124"/>
      <c r="V84" s="124"/>
      <c r="W84" s="124"/>
      <c r="X84" s="124"/>
      <c r="Y84" s="124"/>
      <c r="Z84" s="126"/>
    </row>
    <row r="85" spans="1:27" ht="20.100000000000001" customHeight="1" x14ac:dyDescent="0.15">
      <c r="A85" s="85">
        <f>IFERROR(IF(OR(AND($I63="する",AND(TRIM($I85)&lt;&gt;"",NOT(AND(ISNUMBER(VALUE(SUBSTITUTE($I85,"-",""))),IFERROR(SEARCH("-",$I85),0)&gt;0)))), AND($I63="しない",NOT(ISBLANK($I85)))),1001,0),3)</f>
        <v>0</v>
      </c>
      <c r="B85" s="85"/>
      <c r="C85" s="110"/>
      <c r="D85" s="106">
        <v>10</v>
      </c>
      <c r="E85" s="80" t="s">
        <v>55</v>
      </c>
      <c r="I85" s="24"/>
      <c r="J85" s="24"/>
      <c r="K85" s="24"/>
      <c r="L85" s="24"/>
      <c r="M85" s="24"/>
      <c r="N85" s="124"/>
      <c r="O85" s="124"/>
      <c r="P85" s="124"/>
      <c r="Q85" s="124"/>
      <c r="R85" s="124"/>
      <c r="S85" s="124"/>
      <c r="T85" s="124"/>
      <c r="U85" s="124"/>
      <c r="V85" s="124"/>
      <c r="W85" s="124"/>
      <c r="X85" s="124"/>
      <c r="Y85" s="124"/>
      <c r="Z85" s="126"/>
    </row>
    <row r="86" spans="1:27" ht="30" customHeight="1" x14ac:dyDescent="0.15">
      <c r="A86" s="85"/>
      <c r="B86" s="85"/>
      <c r="C86" s="128"/>
      <c r="D86" s="108"/>
      <c r="E86" s="108"/>
      <c r="F86" s="108"/>
      <c r="G86" s="108"/>
      <c r="H86" s="108"/>
      <c r="I86" s="123"/>
      <c r="J86" s="133" t="s">
        <v>390</v>
      </c>
      <c r="K86" s="133"/>
      <c r="L86" s="133"/>
      <c r="M86" s="133"/>
      <c r="N86" s="133"/>
      <c r="O86" s="133"/>
      <c r="P86" s="133"/>
      <c r="Q86" s="133"/>
      <c r="R86" s="133"/>
      <c r="S86" s="133"/>
      <c r="T86" s="133"/>
      <c r="U86" s="133"/>
      <c r="V86" s="133"/>
      <c r="W86" s="133"/>
      <c r="X86" s="133"/>
      <c r="Y86" s="133"/>
      <c r="Z86" s="126"/>
    </row>
    <row r="87" spans="1:27" ht="20.100000000000001" customHeight="1" x14ac:dyDescent="0.15">
      <c r="A87" s="85">
        <f>IFERROR(IF(OR(AND($I63="する",AND(TRIM($I87)&lt;&gt;"",NOT(IFERROR(SEARCH("@",$I87),0)&gt;0))),AND($I63="しない",NOT(ISBLANK($I87)))),1001,0),3)</f>
        <v>0</v>
      </c>
      <c r="B87" s="85"/>
      <c r="C87" s="128"/>
      <c r="D87" s="106">
        <v>11</v>
      </c>
      <c r="E87" s="80" t="s">
        <v>56</v>
      </c>
      <c r="I87" s="24"/>
      <c r="J87" s="24"/>
      <c r="K87" s="24"/>
      <c r="L87" s="24"/>
      <c r="M87" s="24"/>
      <c r="N87" s="24"/>
      <c r="O87" s="24"/>
      <c r="P87" s="24"/>
      <c r="Q87" s="56"/>
      <c r="R87" s="24"/>
      <c r="S87" s="24"/>
      <c r="T87" s="24"/>
      <c r="U87" s="24"/>
      <c r="V87" s="24"/>
      <c r="W87" s="24"/>
      <c r="X87" s="24"/>
      <c r="Y87" s="24"/>
      <c r="Z87" s="126"/>
    </row>
    <row r="88" spans="1:27" ht="30" customHeight="1" x14ac:dyDescent="0.15">
      <c r="A88" s="85"/>
      <c r="B88" s="85"/>
      <c r="C88" s="128"/>
      <c r="D88" s="106"/>
      <c r="I88" s="123"/>
      <c r="J88" s="134" t="s">
        <v>391</v>
      </c>
      <c r="K88" s="134"/>
      <c r="L88" s="134"/>
      <c r="M88" s="134"/>
      <c r="N88" s="134"/>
      <c r="O88" s="134"/>
      <c r="P88" s="134"/>
      <c r="Q88" s="134"/>
      <c r="R88" s="134"/>
      <c r="S88" s="134"/>
      <c r="T88" s="134"/>
      <c r="U88" s="134"/>
      <c r="V88" s="134"/>
      <c r="W88" s="134"/>
      <c r="X88" s="134"/>
      <c r="Y88" s="134"/>
      <c r="Z88" s="108"/>
      <c r="AA88" s="135"/>
    </row>
    <row r="89" spans="1:27" ht="20.100000000000001" customHeight="1" x14ac:dyDescent="0.15">
      <c r="A89" s="85"/>
      <c r="B89" s="85"/>
      <c r="C89" s="138"/>
      <c r="D89" s="119"/>
      <c r="E89" s="119"/>
      <c r="F89" s="119"/>
      <c r="G89" s="119"/>
      <c r="H89" s="119"/>
      <c r="I89" s="120"/>
      <c r="J89" s="121"/>
      <c r="K89" s="148"/>
      <c r="L89" s="121"/>
      <c r="M89" s="121"/>
      <c r="N89" s="121"/>
      <c r="O89" s="121"/>
      <c r="P89" s="121"/>
      <c r="Q89" s="149"/>
      <c r="R89" s="121"/>
      <c r="S89" s="121"/>
      <c r="T89" s="121"/>
      <c r="U89" s="121"/>
      <c r="V89" s="121"/>
      <c r="W89" s="121"/>
      <c r="X89" s="121"/>
      <c r="Y89" s="121"/>
      <c r="Z89" s="119"/>
      <c r="AA89" s="135"/>
    </row>
    <row r="90" spans="1:27" ht="20.100000000000001" customHeight="1" x14ac:dyDescent="0.15">
      <c r="A90" s="85"/>
      <c r="B90" s="85"/>
      <c r="C90" s="108"/>
      <c r="D90" s="108"/>
      <c r="E90" s="108"/>
      <c r="F90" s="108"/>
      <c r="G90" s="108"/>
      <c r="H90" s="108"/>
      <c r="I90" s="141"/>
      <c r="J90" s="108"/>
      <c r="K90" s="150"/>
      <c r="L90" s="108"/>
      <c r="M90" s="108"/>
      <c r="N90" s="108"/>
      <c r="O90" s="108"/>
      <c r="P90" s="108"/>
      <c r="Q90" s="108"/>
      <c r="R90" s="108"/>
      <c r="S90" s="108"/>
      <c r="T90" s="108"/>
      <c r="U90" s="108"/>
      <c r="V90" s="108"/>
      <c r="W90" s="108"/>
      <c r="X90" s="108"/>
      <c r="Y90" s="108"/>
      <c r="Z90" s="108"/>
    </row>
    <row r="91" spans="1:27" ht="15.75" hidden="1" customHeight="1" x14ac:dyDescent="0.15">
      <c r="A91" s="85"/>
      <c r="B91" s="85"/>
      <c r="C91" s="108"/>
      <c r="D91" s="108"/>
      <c r="E91" s="108"/>
      <c r="F91" s="108"/>
      <c r="G91" s="108"/>
      <c r="H91" s="108"/>
      <c r="I91" s="141"/>
      <c r="J91" s="108"/>
      <c r="K91" s="150"/>
      <c r="L91" s="108"/>
      <c r="M91" s="108"/>
      <c r="N91" s="108"/>
      <c r="O91" s="108"/>
      <c r="P91" s="108"/>
      <c r="Q91" s="108"/>
      <c r="R91" s="108"/>
      <c r="S91" s="108"/>
      <c r="T91" s="108"/>
      <c r="U91" s="108"/>
      <c r="V91" s="108"/>
      <c r="W91" s="108"/>
      <c r="X91" s="108"/>
      <c r="Y91" s="108"/>
      <c r="Z91" s="108"/>
    </row>
    <row r="92" spans="1:27" ht="15.75" hidden="1" customHeight="1" x14ac:dyDescent="0.15">
      <c r="A92" s="85"/>
      <c r="B92" s="85"/>
      <c r="C92" s="108"/>
      <c r="D92" s="108"/>
      <c r="E92" s="108"/>
      <c r="F92" s="108"/>
      <c r="G92" s="108"/>
      <c r="H92" s="108"/>
      <c r="I92" s="141"/>
      <c r="J92" s="108"/>
      <c r="K92" s="150"/>
      <c r="L92" s="108"/>
      <c r="M92" s="108"/>
      <c r="N92" s="108"/>
      <c r="O92" s="108"/>
      <c r="P92" s="108"/>
      <c r="Q92" s="108"/>
      <c r="R92" s="108"/>
      <c r="S92" s="108"/>
      <c r="T92" s="108"/>
      <c r="U92" s="108"/>
      <c r="V92" s="108"/>
      <c r="W92" s="108"/>
      <c r="X92" s="108"/>
      <c r="Y92" s="108"/>
      <c r="Z92" s="108"/>
    </row>
    <row r="93" spans="1:27" ht="15.75" hidden="1" customHeight="1" x14ac:dyDescent="0.15">
      <c r="A93" s="85"/>
      <c r="B93" s="85"/>
      <c r="C93" s="108"/>
      <c r="D93" s="108"/>
      <c r="E93" s="108"/>
      <c r="F93" s="108"/>
      <c r="G93" s="108"/>
      <c r="H93" s="108"/>
      <c r="I93" s="141"/>
      <c r="J93" s="108"/>
      <c r="K93" s="150"/>
      <c r="L93" s="108"/>
      <c r="M93" s="108"/>
      <c r="N93" s="108"/>
      <c r="O93" s="108"/>
      <c r="P93" s="108"/>
      <c r="Q93" s="108"/>
      <c r="R93" s="108"/>
      <c r="S93" s="108"/>
      <c r="T93" s="108"/>
      <c r="U93" s="108"/>
      <c r="V93" s="108"/>
      <c r="W93" s="108"/>
      <c r="X93" s="108"/>
      <c r="Y93" s="108"/>
      <c r="Z93" s="108"/>
    </row>
    <row r="94" spans="1:27" ht="15.75" hidden="1" customHeight="1" x14ac:dyDescent="0.15">
      <c r="A94" s="85"/>
      <c r="B94" s="85"/>
      <c r="C94" s="108"/>
      <c r="D94" s="108"/>
      <c r="E94" s="108"/>
      <c r="F94" s="108"/>
      <c r="G94" s="108"/>
      <c r="H94" s="108"/>
      <c r="I94" s="141"/>
      <c r="J94" s="108"/>
      <c r="K94" s="150"/>
      <c r="L94" s="108"/>
      <c r="M94" s="108"/>
      <c r="N94" s="108"/>
      <c r="O94" s="108"/>
      <c r="P94" s="108"/>
      <c r="Q94" s="108"/>
      <c r="R94" s="108"/>
      <c r="S94" s="108"/>
      <c r="T94" s="108"/>
      <c r="U94" s="108"/>
      <c r="V94" s="108"/>
      <c r="W94" s="108"/>
      <c r="X94" s="108"/>
      <c r="Y94" s="108"/>
      <c r="Z94" s="108"/>
    </row>
    <row r="95" spans="1:27" ht="15.75" hidden="1" customHeight="1" x14ac:dyDescent="0.15">
      <c r="A95" s="85"/>
      <c r="B95" s="85"/>
      <c r="C95" s="108"/>
      <c r="D95" s="108"/>
      <c r="E95" s="108"/>
      <c r="F95" s="108"/>
      <c r="G95" s="108"/>
      <c r="H95" s="108"/>
      <c r="I95" s="141"/>
      <c r="J95" s="108"/>
      <c r="K95" s="150"/>
      <c r="L95" s="108"/>
      <c r="M95" s="108"/>
      <c r="N95" s="108"/>
      <c r="O95" s="108"/>
      <c r="P95" s="108"/>
      <c r="Q95" s="108"/>
      <c r="R95" s="108"/>
      <c r="S95" s="108"/>
      <c r="T95" s="108"/>
      <c r="U95" s="108"/>
      <c r="V95" s="108"/>
      <c r="W95" s="108"/>
      <c r="X95" s="108"/>
      <c r="Y95" s="108"/>
      <c r="Z95" s="108"/>
    </row>
    <row r="96" spans="1:27" ht="15.75" hidden="1" customHeight="1" x14ac:dyDescent="0.15">
      <c r="A96" s="85"/>
      <c r="B96" s="85"/>
      <c r="C96" s="108"/>
      <c r="D96" s="108"/>
      <c r="E96" s="108"/>
      <c r="F96" s="108"/>
      <c r="G96" s="108"/>
      <c r="H96" s="108"/>
      <c r="I96" s="141"/>
      <c r="J96" s="108"/>
      <c r="K96" s="150"/>
      <c r="L96" s="108"/>
      <c r="M96" s="108"/>
      <c r="N96" s="108"/>
      <c r="O96" s="108"/>
      <c r="P96" s="108"/>
      <c r="Q96" s="108"/>
      <c r="R96" s="108"/>
      <c r="S96" s="108"/>
      <c r="T96" s="108"/>
      <c r="U96" s="108"/>
      <c r="V96" s="108"/>
      <c r="W96" s="108"/>
      <c r="X96" s="108"/>
      <c r="Y96" s="108"/>
      <c r="Z96" s="108"/>
    </row>
    <row r="97" spans="1:26" ht="15.75" hidden="1" customHeight="1" x14ac:dyDescent="0.15">
      <c r="A97" s="85"/>
      <c r="B97" s="85"/>
      <c r="C97" s="108"/>
      <c r="D97" s="108"/>
      <c r="E97" s="108"/>
      <c r="F97" s="108"/>
      <c r="G97" s="108"/>
      <c r="H97" s="108"/>
      <c r="I97" s="141"/>
      <c r="J97" s="108"/>
      <c r="K97" s="150"/>
      <c r="L97" s="108"/>
      <c r="M97" s="108"/>
      <c r="N97" s="108"/>
      <c r="O97" s="108"/>
      <c r="P97" s="108"/>
      <c r="Q97" s="108"/>
      <c r="R97" s="108"/>
      <c r="S97" s="108"/>
      <c r="T97" s="108"/>
      <c r="U97" s="108"/>
      <c r="V97" s="108"/>
      <c r="W97" s="108"/>
      <c r="X97" s="108"/>
      <c r="Y97" s="108"/>
      <c r="Z97" s="108"/>
    </row>
    <row r="98" spans="1:26" ht="15.75" hidden="1" customHeight="1" x14ac:dyDescent="0.15">
      <c r="A98" s="85"/>
      <c r="B98" s="85"/>
      <c r="C98" s="108"/>
      <c r="D98" s="108"/>
      <c r="E98" s="108"/>
      <c r="F98" s="108"/>
      <c r="G98" s="108"/>
      <c r="H98" s="108"/>
      <c r="I98" s="141"/>
      <c r="J98" s="108"/>
      <c r="K98" s="150"/>
      <c r="L98" s="108"/>
      <c r="M98" s="108"/>
      <c r="N98" s="108"/>
      <c r="O98" s="108"/>
      <c r="P98" s="108"/>
      <c r="Q98" s="108"/>
      <c r="R98" s="108"/>
      <c r="S98" s="108"/>
      <c r="T98" s="108"/>
      <c r="U98" s="108"/>
      <c r="V98" s="108"/>
      <c r="W98" s="108"/>
      <c r="X98" s="108"/>
      <c r="Y98" s="108"/>
      <c r="Z98" s="108"/>
    </row>
    <row r="99" spans="1:26" ht="15.75" hidden="1" customHeight="1" x14ac:dyDescent="0.15">
      <c r="A99" s="85"/>
      <c r="B99" s="85"/>
      <c r="C99" s="108"/>
      <c r="D99" s="108"/>
      <c r="E99" s="108"/>
      <c r="F99" s="108"/>
      <c r="G99" s="108"/>
      <c r="H99" s="108"/>
      <c r="I99" s="141"/>
      <c r="J99" s="108"/>
      <c r="K99" s="150"/>
      <c r="L99" s="108"/>
      <c r="M99" s="108"/>
      <c r="N99" s="108"/>
      <c r="O99" s="108"/>
      <c r="P99" s="108"/>
      <c r="Q99" s="108"/>
      <c r="R99" s="108"/>
      <c r="S99" s="108"/>
      <c r="T99" s="108"/>
      <c r="U99" s="108"/>
      <c r="V99" s="108"/>
      <c r="W99" s="108"/>
      <c r="X99" s="108"/>
      <c r="Y99" s="108"/>
      <c r="Z99" s="108"/>
    </row>
    <row r="100" spans="1:26" ht="15.75" hidden="1" customHeight="1" x14ac:dyDescent="0.15">
      <c r="A100" s="85"/>
      <c r="B100" s="85"/>
      <c r="C100" s="108"/>
      <c r="D100" s="108"/>
      <c r="E100" s="108"/>
      <c r="F100" s="108"/>
      <c r="G100" s="108"/>
      <c r="H100" s="108"/>
      <c r="I100" s="141"/>
      <c r="J100" s="108"/>
      <c r="K100" s="150"/>
      <c r="L100" s="108"/>
      <c r="M100" s="108"/>
      <c r="N100" s="108"/>
      <c r="O100" s="108"/>
      <c r="P100" s="108"/>
      <c r="Q100" s="108"/>
      <c r="R100" s="108"/>
      <c r="S100" s="108"/>
      <c r="T100" s="108"/>
      <c r="U100" s="108"/>
      <c r="V100" s="108"/>
      <c r="W100" s="108"/>
      <c r="X100" s="108"/>
      <c r="Y100" s="108"/>
      <c r="Z100" s="108"/>
    </row>
    <row r="101" spans="1:26" ht="15.75" hidden="1" customHeight="1" x14ac:dyDescent="0.15">
      <c r="A101" s="85"/>
      <c r="B101" s="85"/>
      <c r="C101" s="108"/>
      <c r="D101" s="108"/>
      <c r="E101" s="108"/>
      <c r="F101" s="108"/>
      <c r="G101" s="108"/>
      <c r="H101" s="108"/>
      <c r="I101" s="141"/>
      <c r="J101" s="108"/>
      <c r="K101" s="150"/>
      <c r="L101" s="108"/>
      <c r="M101" s="108"/>
      <c r="N101" s="108"/>
      <c r="O101" s="108"/>
      <c r="P101" s="108"/>
      <c r="Q101" s="108"/>
      <c r="R101" s="108"/>
      <c r="S101" s="108"/>
      <c r="T101" s="108"/>
      <c r="U101" s="108"/>
      <c r="V101" s="108"/>
      <c r="W101" s="108"/>
      <c r="X101" s="108"/>
      <c r="Y101" s="108"/>
      <c r="Z101" s="108"/>
    </row>
    <row r="102" spans="1:26" ht="15.75" hidden="1" customHeight="1" x14ac:dyDescent="0.15">
      <c r="A102" s="85"/>
      <c r="B102" s="85"/>
      <c r="C102" s="108"/>
      <c r="D102" s="108"/>
      <c r="E102" s="108"/>
      <c r="F102" s="108"/>
      <c r="G102" s="108"/>
      <c r="H102" s="108"/>
      <c r="I102" s="141"/>
      <c r="J102" s="108"/>
      <c r="K102" s="150"/>
      <c r="L102" s="108"/>
      <c r="M102" s="108"/>
      <c r="N102" s="108"/>
      <c r="O102" s="108"/>
      <c r="P102" s="108"/>
      <c r="Q102" s="108"/>
      <c r="R102" s="108"/>
      <c r="S102" s="108"/>
      <c r="T102" s="108"/>
      <c r="U102" s="108"/>
      <c r="V102" s="108"/>
      <c r="W102" s="108"/>
      <c r="X102" s="108"/>
      <c r="Y102" s="108"/>
      <c r="Z102" s="108"/>
    </row>
    <row r="103" spans="1:26" ht="15.75" hidden="1" customHeight="1" x14ac:dyDescent="0.15">
      <c r="A103" s="85"/>
      <c r="B103" s="85"/>
      <c r="C103" s="108"/>
      <c r="D103" s="108"/>
      <c r="E103" s="108"/>
      <c r="F103" s="108"/>
      <c r="G103" s="108"/>
      <c r="H103" s="108"/>
      <c r="I103" s="141"/>
      <c r="J103" s="108"/>
      <c r="K103" s="150"/>
      <c r="L103" s="108"/>
      <c r="M103" s="108"/>
      <c r="N103" s="108"/>
      <c r="O103" s="108"/>
      <c r="P103" s="108"/>
      <c r="Q103" s="108"/>
      <c r="R103" s="108"/>
      <c r="S103" s="108"/>
      <c r="T103" s="108"/>
      <c r="U103" s="108"/>
      <c r="V103" s="108"/>
      <c r="W103" s="108"/>
      <c r="X103" s="108"/>
      <c r="Y103" s="108"/>
      <c r="Z103" s="108"/>
    </row>
    <row r="104" spans="1:26" ht="15.75" hidden="1" customHeight="1" x14ac:dyDescent="0.15">
      <c r="A104" s="85"/>
      <c r="B104" s="85"/>
      <c r="C104" s="108"/>
      <c r="D104" s="108"/>
      <c r="E104" s="108"/>
      <c r="F104" s="108"/>
      <c r="G104" s="108"/>
      <c r="H104" s="108"/>
      <c r="I104" s="141"/>
      <c r="J104" s="108"/>
      <c r="K104" s="150"/>
      <c r="L104" s="108"/>
      <c r="M104" s="108"/>
      <c r="N104" s="108"/>
      <c r="O104" s="108"/>
      <c r="P104" s="108"/>
      <c r="Q104" s="108"/>
      <c r="R104" s="108"/>
      <c r="S104" s="108"/>
      <c r="T104" s="108"/>
      <c r="U104" s="108"/>
      <c r="V104" s="108"/>
      <c r="W104" s="108"/>
      <c r="X104" s="108"/>
      <c r="Y104" s="108"/>
      <c r="Z104" s="108"/>
    </row>
    <row r="105" spans="1:26" ht="15.75" hidden="1" customHeight="1" x14ac:dyDescent="0.15">
      <c r="A105" s="85"/>
      <c r="B105" s="85"/>
      <c r="C105" s="108"/>
      <c r="D105" s="108"/>
      <c r="E105" s="108"/>
      <c r="F105" s="108"/>
      <c r="G105" s="108"/>
      <c r="H105" s="108"/>
      <c r="I105" s="141"/>
      <c r="J105" s="108"/>
      <c r="K105" s="150"/>
      <c r="L105" s="108"/>
      <c r="M105" s="108"/>
      <c r="N105" s="108"/>
      <c r="O105" s="108"/>
      <c r="P105" s="108"/>
      <c r="Q105" s="108"/>
      <c r="R105" s="108"/>
      <c r="S105" s="108"/>
      <c r="T105" s="108"/>
      <c r="U105" s="108"/>
      <c r="V105" s="108"/>
      <c r="W105" s="108"/>
      <c r="X105" s="108"/>
      <c r="Y105" s="108"/>
      <c r="Z105" s="108"/>
    </row>
    <row r="106" spans="1:26" ht="15.75" hidden="1" customHeight="1" x14ac:dyDescent="0.15">
      <c r="A106" s="85"/>
      <c r="B106" s="85"/>
      <c r="C106" s="108"/>
      <c r="D106" s="108"/>
      <c r="E106" s="108"/>
      <c r="F106" s="108"/>
      <c r="G106" s="108"/>
      <c r="H106" s="108"/>
      <c r="I106" s="141"/>
      <c r="J106" s="108"/>
      <c r="K106" s="150"/>
      <c r="L106" s="108"/>
      <c r="M106" s="108"/>
      <c r="N106" s="108"/>
      <c r="O106" s="108"/>
      <c r="P106" s="108"/>
      <c r="Q106" s="108"/>
      <c r="R106" s="108"/>
      <c r="S106" s="108"/>
      <c r="T106" s="108"/>
      <c r="U106" s="108"/>
      <c r="V106" s="108"/>
      <c r="W106" s="108"/>
      <c r="X106" s="108"/>
      <c r="Y106" s="108"/>
      <c r="Z106" s="108"/>
    </row>
    <row r="107" spans="1:26" ht="15.75" hidden="1" customHeight="1" x14ac:dyDescent="0.15">
      <c r="A107" s="85"/>
      <c r="B107" s="85"/>
      <c r="C107" s="108"/>
      <c r="D107" s="108"/>
      <c r="E107" s="108"/>
      <c r="F107" s="108"/>
      <c r="G107" s="108"/>
      <c r="H107" s="108"/>
      <c r="I107" s="141"/>
      <c r="J107" s="108"/>
      <c r="K107" s="150"/>
      <c r="L107" s="108"/>
      <c r="M107" s="108"/>
      <c r="N107" s="108"/>
      <c r="O107" s="108"/>
      <c r="P107" s="108"/>
      <c r="Q107" s="108"/>
      <c r="R107" s="108"/>
      <c r="S107" s="108"/>
      <c r="T107" s="108"/>
      <c r="U107" s="108"/>
      <c r="V107" s="108"/>
      <c r="W107" s="108"/>
      <c r="X107" s="108"/>
      <c r="Y107" s="108"/>
      <c r="Z107" s="108"/>
    </row>
    <row r="108" spans="1:26" ht="20.100000000000001" customHeight="1" x14ac:dyDescent="0.15">
      <c r="A108" s="85"/>
      <c r="B108" s="85"/>
      <c r="C108" s="108"/>
      <c r="D108" s="108"/>
      <c r="E108" s="108"/>
      <c r="F108" s="108"/>
      <c r="G108" s="108"/>
      <c r="H108" s="108"/>
      <c r="I108" s="141"/>
      <c r="J108" s="108"/>
      <c r="K108" s="150"/>
      <c r="L108" s="108"/>
      <c r="M108" s="108"/>
      <c r="N108" s="108"/>
      <c r="O108" s="108"/>
      <c r="P108" s="108"/>
      <c r="Q108" s="108"/>
      <c r="R108" s="108"/>
      <c r="S108" s="108"/>
      <c r="T108" s="108"/>
      <c r="U108" s="108"/>
      <c r="V108" s="108"/>
      <c r="W108" s="108"/>
      <c r="X108" s="108"/>
      <c r="Y108" s="108"/>
      <c r="Z108" s="108"/>
    </row>
    <row r="109" spans="1:26" ht="20.100000000000001" customHeight="1" x14ac:dyDescent="0.15">
      <c r="A109" s="85"/>
      <c r="B109" s="85"/>
      <c r="C109" s="96" t="s">
        <v>66</v>
      </c>
      <c r="D109" s="97"/>
      <c r="E109" s="97"/>
      <c r="F109" s="97"/>
      <c r="G109" s="97"/>
      <c r="H109" s="98"/>
      <c r="Q109" s="151"/>
    </row>
    <row r="110" spans="1:26" ht="15" customHeight="1" x14ac:dyDescent="0.15">
      <c r="A110" s="85"/>
      <c r="B110" s="85"/>
      <c r="C110" s="152"/>
      <c r="D110" s="153"/>
      <c r="E110" s="153"/>
      <c r="F110" s="153"/>
      <c r="G110" s="153"/>
      <c r="H110" s="153"/>
      <c r="I110" s="154"/>
      <c r="J110" s="103"/>
      <c r="K110" s="154"/>
      <c r="L110" s="103"/>
      <c r="M110" s="103"/>
      <c r="N110" s="103"/>
      <c r="O110" s="103"/>
      <c r="P110" s="103"/>
      <c r="Q110" s="155"/>
      <c r="R110" s="103"/>
      <c r="S110" s="103"/>
      <c r="T110" s="103"/>
      <c r="U110" s="103"/>
      <c r="V110" s="103"/>
      <c r="W110" s="103"/>
      <c r="X110" s="103"/>
      <c r="Y110" s="103"/>
      <c r="Z110" s="145"/>
    </row>
    <row r="111" spans="1:26" ht="30" customHeight="1" x14ac:dyDescent="0.15">
      <c r="A111" s="85"/>
      <c r="B111" s="85"/>
      <c r="C111" s="152"/>
      <c r="D111" s="156" t="s">
        <v>97</v>
      </c>
      <c r="E111" s="156"/>
      <c r="F111" s="156"/>
      <c r="G111" s="156"/>
      <c r="H111" s="156"/>
      <c r="I111" s="156"/>
      <c r="J111" s="156"/>
      <c r="K111" s="156"/>
      <c r="L111" s="156"/>
      <c r="M111" s="156"/>
      <c r="N111" s="156"/>
      <c r="O111" s="156"/>
      <c r="P111" s="156"/>
      <c r="Q111" s="156"/>
      <c r="R111" s="156"/>
      <c r="S111" s="156"/>
      <c r="T111" s="156"/>
      <c r="U111" s="156"/>
      <c r="V111" s="156"/>
      <c r="W111" s="156"/>
      <c r="X111" s="156"/>
      <c r="Y111" s="156"/>
      <c r="Z111" s="126"/>
    </row>
    <row r="112" spans="1:26" ht="20.100000000000001" customHeight="1" x14ac:dyDescent="0.15">
      <c r="A112" s="85"/>
      <c r="B112" s="85"/>
      <c r="C112" s="110"/>
      <c r="D112" s="106">
        <v>1</v>
      </c>
      <c r="E112" s="80" t="s">
        <v>67</v>
      </c>
      <c r="I112" s="24"/>
      <c r="J112" s="24"/>
      <c r="K112" s="24"/>
      <c r="L112" s="24"/>
      <c r="M112" s="24"/>
      <c r="N112" s="24"/>
      <c r="O112" s="24"/>
      <c r="P112" s="24"/>
      <c r="Q112" s="57"/>
      <c r="R112" s="24"/>
      <c r="S112" s="24"/>
      <c r="T112" s="24"/>
      <c r="U112" s="24"/>
      <c r="V112" s="24"/>
      <c r="W112" s="24"/>
      <c r="X112" s="24"/>
      <c r="Y112" s="24"/>
      <c r="Z112" s="126"/>
    </row>
    <row r="113" spans="1:26" ht="20.100000000000001" customHeight="1" x14ac:dyDescent="0.15">
      <c r="A113" s="85"/>
      <c r="B113" s="85"/>
      <c r="C113" s="110"/>
      <c r="D113" s="106"/>
      <c r="E113" s="108"/>
      <c r="F113" s="108"/>
      <c r="G113" s="108"/>
      <c r="H113" s="108"/>
      <c r="I113" s="131"/>
      <c r="J113" s="127" t="s">
        <v>68</v>
      </c>
      <c r="K113" s="157"/>
      <c r="L113" s="124"/>
      <c r="M113" s="124"/>
      <c r="N113" s="124"/>
      <c r="O113" s="124"/>
      <c r="P113" s="124"/>
      <c r="Q113" s="158"/>
      <c r="R113" s="124"/>
      <c r="S113" s="124"/>
      <c r="T113" s="124"/>
      <c r="U113" s="124"/>
      <c r="V113" s="124"/>
      <c r="W113" s="124"/>
      <c r="X113" s="124"/>
      <c r="Y113" s="124"/>
      <c r="Z113" s="126"/>
    </row>
    <row r="114" spans="1:26" ht="20.100000000000001" customHeight="1" x14ac:dyDescent="0.15">
      <c r="A114" s="85">
        <f>IFERROR(IF(AND(TRIM($I114)&lt;&gt;"", NOT(OR(IFERROR(SEARCH(" ",$I114),0)&gt;0, IFERROR(SEARCH("　",$I114),0)&gt;0))),1001,0),3)</f>
        <v>0</v>
      </c>
      <c r="B114" s="85"/>
      <c r="C114" s="110"/>
      <c r="D114" s="106">
        <f>D112+1</f>
        <v>2</v>
      </c>
      <c r="E114" s="80" t="s">
        <v>69</v>
      </c>
      <c r="I114" s="24"/>
      <c r="J114" s="24"/>
      <c r="K114" s="24"/>
      <c r="L114" s="24"/>
      <c r="M114" s="24"/>
      <c r="N114" s="24"/>
      <c r="O114" s="24"/>
      <c r="P114" s="24"/>
      <c r="Q114" s="24"/>
      <c r="R114" s="24"/>
      <c r="S114" s="24"/>
      <c r="T114" s="24"/>
      <c r="U114" s="24"/>
      <c r="V114" s="24"/>
      <c r="W114" s="24"/>
      <c r="X114" s="24"/>
      <c r="Y114" s="24"/>
      <c r="Z114" s="126"/>
    </row>
    <row r="115" spans="1:26" ht="20.100000000000001" customHeight="1" x14ac:dyDescent="0.15">
      <c r="A115" s="85"/>
      <c r="B115" s="85"/>
      <c r="C115" s="110"/>
      <c r="D115" s="106"/>
      <c r="E115" s="108"/>
      <c r="F115" s="108"/>
      <c r="G115" s="108"/>
      <c r="H115" s="108"/>
      <c r="I115" s="131"/>
      <c r="J115" s="127" t="s">
        <v>48</v>
      </c>
      <c r="K115" s="127"/>
      <c r="L115" s="127"/>
      <c r="M115" s="127"/>
      <c r="N115" s="127"/>
      <c r="O115" s="127"/>
      <c r="P115" s="127"/>
      <c r="Q115" s="127"/>
      <c r="R115" s="127"/>
      <c r="S115" s="127"/>
      <c r="T115" s="127"/>
      <c r="U115" s="127"/>
      <c r="V115" s="127"/>
      <c r="W115" s="127"/>
      <c r="X115" s="127"/>
      <c r="Y115" s="127"/>
      <c r="Z115" s="126"/>
    </row>
    <row r="116" spans="1:26" ht="20.100000000000001" customHeight="1" x14ac:dyDescent="0.15">
      <c r="A116" s="85">
        <f>IFERROR(IF(AND(TRIM($I116)&lt;&gt;"", NOT(OR(IFERROR(SEARCH(" ",$I116),0)&gt;0, IFERROR(SEARCH("　",$I116),0)&gt;0))),1001,0),3)</f>
        <v>0</v>
      </c>
      <c r="B116" s="85"/>
      <c r="C116" s="110"/>
      <c r="D116" s="106">
        <f>D114+1</f>
        <v>3</v>
      </c>
      <c r="E116" s="80" t="s">
        <v>70</v>
      </c>
      <c r="I116" s="24"/>
      <c r="J116" s="24"/>
      <c r="K116" s="24"/>
      <c r="L116" s="24"/>
      <c r="M116" s="24"/>
      <c r="N116" s="24"/>
      <c r="O116" s="24"/>
      <c r="P116" s="24"/>
      <c r="Q116" s="24"/>
      <c r="R116" s="24"/>
      <c r="S116" s="24"/>
      <c r="T116" s="24"/>
      <c r="U116" s="24"/>
      <c r="V116" s="24"/>
      <c r="W116" s="24"/>
      <c r="X116" s="24"/>
      <c r="Y116" s="24"/>
      <c r="Z116" s="126"/>
    </row>
    <row r="117" spans="1:26" ht="20.100000000000001" customHeight="1" x14ac:dyDescent="0.15">
      <c r="A117" s="85"/>
      <c r="B117" s="85"/>
      <c r="C117" s="110"/>
      <c r="D117" s="108"/>
      <c r="E117" s="108"/>
      <c r="F117" s="108"/>
      <c r="G117" s="108"/>
      <c r="H117" s="108"/>
      <c r="I117" s="131"/>
      <c r="J117" s="127" t="s">
        <v>50</v>
      </c>
      <c r="K117" s="127"/>
      <c r="L117" s="127"/>
      <c r="M117" s="127"/>
      <c r="N117" s="127"/>
      <c r="O117" s="127"/>
      <c r="P117" s="127"/>
      <c r="Q117" s="127"/>
      <c r="R117" s="127"/>
      <c r="S117" s="127"/>
      <c r="T117" s="127"/>
      <c r="U117" s="127"/>
      <c r="V117" s="127"/>
      <c r="W117" s="127"/>
      <c r="X117" s="127"/>
      <c r="Y117" s="127"/>
      <c r="Z117" s="126"/>
    </row>
    <row r="118" spans="1:26" ht="20.100000000000001" customHeight="1" x14ac:dyDescent="0.15">
      <c r="A118" s="85"/>
      <c r="B118" s="85"/>
      <c r="C118" s="110"/>
      <c r="D118" s="106">
        <f>D116+1</f>
        <v>4</v>
      </c>
      <c r="E118" s="80" t="s">
        <v>41</v>
      </c>
      <c r="I118" s="52"/>
      <c r="J118" s="53"/>
      <c r="K118" s="53"/>
      <c r="L118" s="53"/>
      <c r="M118" s="53"/>
      <c r="N118" s="108"/>
      <c r="O118" s="108"/>
      <c r="P118" s="108"/>
      <c r="Q118" s="108"/>
      <c r="R118" s="108"/>
      <c r="S118" s="108"/>
      <c r="T118" s="108"/>
      <c r="U118" s="108"/>
      <c r="V118" s="108"/>
      <c r="W118" s="108"/>
      <c r="X118" s="108"/>
      <c r="Y118" s="108"/>
      <c r="Z118" s="126"/>
    </row>
    <row r="119" spans="1:26" ht="20.100000000000001" customHeight="1" x14ac:dyDescent="0.15">
      <c r="A119" s="85"/>
      <c r="B119" s="85"/>
      <c r="C119" s="110"/>
      <c r="D119" s="106"/>
      <c r="E119" s="108"/>
      <c r="F119" s="108"/>
      <c r="G119" s="108"/>
      <c r="H119" s="108"/>
      <c r="I119" s="123"/>
      <c r="J119" s="127" t="s">
        <v>105</v>
      </c>
      <c r="K119" s="124"/>
      <c r="L119" s="124"/>
      <c r="M119" s="124"/>
      <c r="N119" s="124"/>
      <c r="O119" s="124"/>
      <c r="P119" s="124"/>
      <c r="Q119" s="124"/>
      <c r="R119" s="124"/>
      <c r="S119" s="124"/>
      <c r="T119" s="124"/>
      <c r="U119" s="124"/>
      <c r="V119" s="124"/>
      <c r="W119" s="124"/>
      <c r="X119" s="124"/>
      <c r="Y119" s="124"/>
      <c r="Z119" s="126"/>
    </row>
    <row r="120" spans="1:26" ht="20.100000000000001" customHeight="1" x14ac:dyDescent="0.15">
      <c r="A120" s="85">
        <f>IFERROR(IF(AND(TRIM($I120)&lt;&gt;"", AND(OR(ISERROR(FIND("@"&amp;LEFT($I120,3)&amp;"@", 都道府県3))=FALSE, ISERROR(FIND("@"&amp;LEFT($I120,4)&amp;"@",都道府県4))=FALSE))=FALSE),1001,0),3)</f>
        <v>0</v>
      </c>
      <c r="B120" s="85"/>
      <c r="C120" s="110"/>
      <c r="D120" s="106">
        <f>D118+1</f>
        <v>5</v>
      </c>
      <c r="E120" s="80" t="s">
        <v>42</v>
      </c>
      <c r="I120" s="54"/>
      <c r="J120" s="54"/>
      <c r="K120" s="54"/>
      <c r="L120" s="54"/>
      <c r="M120" s="54"/>
      <c r="N120" s="54"/>
      <c r="O120" s="54"/>
      <c r="P120" s="54"/>
      <c r="Q120" s="55"/>
      <c r="R120" s="54"/>
      <c r="S120" s="54"/>
      <c r="T120" s="54"/>
      <c r="U120" s="54"/>
      <c r="V120" s="54"/>
      <c r="W120" s="54"/>
      <c r="X120" s="54"/>
      <c r="Y120" s="54"/>
      <c r="Z120" s="126"/>
    </row>
    <row r="121" spans="1:26" ht="20.100000000000001" customHeight="1" x14ac:dyDescent="0.15">
      <c r="A121" s="85"/>
      <c r="B121" s="85"/>
      <c r="C121" s="110"/>
      <c r="D121" s="106"/>
      <c r="E121" s="108"/>
      <c r="F121" s="108"/>
      <c r="G121" s="108"/>
      <c r="H121" s="108"/>
      <c r="I121" s="123"/>
      <c r="J121" s="127" t="s">
        <v>71</v>
      </c>
      <c r="K121" s="124"/>
      <c r="L121" s="124"/>
      <c r="M121" s="124"/>
      <c r="N121" s="124"/>
      <c r="O121" s="124"/>
      <c r="P121" s="124"/>
      <c r="Q121" s="124"/>
      <c r="R121" s="124"/>
      <c r="S121" s="124"/>
      <c r="T121" s="124"/>
      <c r="U121" s="124"/>
      <c r="V121" s="124"/>
      <c r="W121" s="124"/>
      <c r="X121" s="124"/>
      <c r="Y121" s="124"/>
      <c r="Z121" s="126"/>
    </row>
    <row r="122" spans="1:26" ht="20.100000000000001" customHeight="1" x14ac:dyDescent="0.15">
      <c r="A122" s="85">
        <f>IFERROR(IF(AND(TRIM($I122)&lt;&gt;"", NOT(AND(ISNUMBER(VALUE(SUBSTITUTE($I122,"-",""))), IFERROR(SEARCH("-",$I122),0)&gt;0))),1001,0),3)</f>
        <v>0</v>
      </c>
      <c r="B122" s="85"/>
      <c r="C122" s="110"/>
      <c r="D122" s="106">
        <f>D120+1</f>
        <v>6</v>
      </c>
      <c r="E122" s="80" t="s">
        <v>51</v>
      </c>
      <c r="I122" s="24"/>
      <c r="J122" s="24"/>
      <c r="K122" s="24"/>
      <c r="L122" s="24"/>
      <c r="M122" s="24"/>
      <c r="O122" s="132" t="s">
        <v>52</v>
      </c>
      <c r="P122" s="1"/>
      <c r="Q122" s="80" t="s">
        <v>53</v>
      </c>
      <c r="Y122" s="124"/>
      <c r="Z122" s="126"/>
    </row>
    <row r="123" spans="1:26" ht="20.100000000000001" customHeight="1" x14ac:dyDescent="0.15">
      <c r="A123" s="85"/>
      <c r="B123" s="85"/>
      <c r="C123" s="128"/>
      <c r="D123" s="108"/>
      <c r="E123" s="108"/>
      <c r="F123" s="108"/>
      <c r="G123" s="108"/>
      <c r="H123" s="108"/>
      <c r="I123" s="123"/>
      <c r="J123" s="127" t="s">
        <v>72</v>
      </c>
      <c r="K123" s="124"/>
      <c r="L123" s="124"/>
      <c r="M123" s="124"/>
      <c r="N123" s="124"/>
      <c r="O123" s="124"/>
      <c r="P123" s="124"/>
      <c r="Q123" s="124"/>
      <c r="R123" s="124"/>
      <c r="S123" s="124"/>
      <c r="T123" s="124"/>
      <c r="U123" s="124"/>
      <c r="V123" s="124"/>
      <c r="W123" s="124"/>
      <c r="X123" s="124"/>
      <c r="Y123" s="124"/>
      <c r="Z123" s="126"/>
    </row>
    <row r="124" spans="1:26" ht="20.100000000000001" customHeight="1" x14ac:dyDescent="0.15">
      <c r="A124" s="85">
        <f>IFERROR(IF(AND(TRIM($I124)&lt;&gt;"", NOT(AND(ISNUMBER(VALUE(SUBSTITUTE($I124,"-",""))), IFERROR(SEARCH("-",$I124),0)&gt;0))),1001,0),3)</f>
        <v>0</v>
      </c>
      <c r="B124" s="85"/>
      <c r="C124" s="110"/>
      <c r="D124" s="106">
        <f>D122+1</f>
        <v>7</v>
      </c>
      <c r="E124" s="80" t="s">
        <v>55</v>
      </c>
      <c r="I124" s="24"/>
      <c r="J124" s="24"/>
      <c r="K124" s="24"/>
      <c r="L124" s="24"/>
      <c r="M124" s="24"/>
      <c r="N124" s="124"/>
      <c r="O124" s="124"/>
      <c r="P124" s="124"/>
      <c r="Q124" s="124"/>
      <c r="R124" s="124"/>
      <c r="S124" s="124"/>
      <c r="T124" s="124"/>
      <c r="U124" s="124"/>
      <c r="V124" s="124"/>
      <c r="W124" s="124"/>
      <c r="X124" s="124"/>
      <c r="Y124" s="124"/>
      <c r="Z124" s="126"/>
    </row>
    <row r="125" spans="1:26" ht="20.100000000000001" customHeight="1" x14ac:dyDescent="0.15">
      <c r="A125" s="85"/>
      <c r="B125" s="85"/>
      <c r="C125" s="128"/>
      <c r="D125" s="108"/>
      <c r="E125" s="108"/>
      <c r="F125" s="108"/>
      <c r="G125" s="108"/>
      <c r="H125" s="108"/>
      <c r="I125" s="123"/>
      <c r="J125" s="127" t="s">
        <v>72</v>
      </c>
      <c r="K125" s="124"/>
      <c r="L125" s="124"/>
      <c r="M125" s="124"/>
      <c r="N125" s="124"/>
      <c r="O125" s="124"/>
      <c r="P125" s="124"/>
      <c r="Q125" s="124"/>
      <c r="R125" s="124"/>
      <c r="S125" s="124"/>
      <c r="T125" s="124"/>
      <c r="U125" s="124"/>
      <c r="V125" s="124"/>
      <c r="W125" s="124"/>
      <c r="X125" s="124"/>
      <c r="Y125" s="124"/>
      <c r="Z125" s="126"/>
    </row>
    <row r="126" spans="1:26" ht="20.100000000000001" customHeight="1" x14ac:dyDescent="0.15">
      <c r="A126" s="85">
        <f>IFERROR(IF(AND(TRIM($I126)&lt;&gt;"", NOT(IFERROR(SEARCH("@",$I126),0)&gt;0)),1001,0),3)</f>
        <v>0</v>
      </c>
      <c r="B126" s="85"/>
      <c r="C126" s="110"/>
      <c r="D126" s="106">
        <f>D124+1</f>
        <v>8</v>
      </c>
      <c r="E126" s="80" t="s">
        <v>56</v>
      </c>
      <c r="I126" s="24"/>
      <c r="J126" s="24"/>
      <c r="K126" s="24"/>
      <c r="L126" s="24"/>
      <c r="M126" s="24"/>
      <c r="N126" s="24"/>
      <c r="O126" s="24"/>
      <c r="P126" s="24"/>
      <c r="Q126" s="56"/>
      <c r="R126" s="24"/>
      <c r="S126" s="24"/>
      <c r="T126" s="24"/>
      <c r="U126" s="24"/>
      <c r="V126" s="24"/>
      <c r="W126" s="24"/>
      <c r="X126" s="24"/>
      <c r="Y126" s="24"/>
      <c r="Z126" s="126"/>
    </row>
    <row r="127" spans="1:26" ht="20.100000000000001" customHeight="1" x14ac:dyDescent="0.15">
      <c r="A127" s="85"/>
      <c r="B127" s="85"/>
      <c r="C127" s="128"/>
      <c r="D127" s="108"/>
      <c r="E127" s="108"/>
      <c r="F127" s="108"/>
      <c r="G127" s="108"/>
      <c r="H127" s="108"/>
      <c r="I127" s="123"/>
      <c r="J127" s="159" t="s">
        <v>103</v>
      </c>
      <c r="K127" s="157"/>
      <c r="L127" s="124"/>
      <c r="M127" s="124"/>
      <c r="N127" s="124"/>
      <c r="O127" s="124"/>
      <c r="P127" s="124"/>
      <c r="Q127" s="160"/>
      <c r="R127" s="124"/>
      <c r="S127" s="124"/>
      <c r="T127" s="124"/>
      <c r="U127" s="124"/>
      <c r="V127" s="124"/>
      <c r="W127" s="124"/>
      <c r="X127" s="124"/>
      <c r="Y127" s="124"/>
      <c r="Z127" s="126"/>
    </row>
    <row r="128" spans="1:26" ht="20.100000000000001" customHeight="1" x14ac:dyDescent="0.15">
      <c r="A128" s="85"/>
      <c r="B128" s="85"/>
      <c r="C128" s="138"/>
      <c r="D128" s="119"/>
      <c r="E128" s="119"/>
      <c r="F128" s="119"/>
      <c r="G128" s="119"/>
      <c r="H128" s="119"/>
      <c r="I128" s="140"/>
      <c r="J128" s="139"/>
      <c r="K128" s="140"/>
      <c r="L128" s="139"/>
      <c r="M128" s="139"/>
      <c r="N128" s="139"/>
      <c r="O128" s="139"/>
      <c r="P128" s="139"/>
      <c r="Q128" s="161"/>
      <c r="R128" s="139"/>
      <c r="S128" s="139"/>
      <c r="T128" s="139"/>
      <c r="U128" s="139"/>
      <c r="V128" s="139"/>
      <c r="W128" s="139"/>
      <c r="X128" s="139"/>
      <c r="Y128" s="139"/>
      <c r="Z128" s="122"/>
    </row>
    <row r="129" spans="1:26" ht="20.100000000000001" customHeight="1" x14ac:dyDescent="0.15">
      <c r="A129" s="85"/>
      <c r="B129" s="85"/>
      <c r="C129" s="108"/>
      <c r="D129" s="108"/>
      <c r="E129" s="108"/>
      <c r="F129" s="108"/>
      <c r="G129" s="108"/>
      <c r="H129" s="108"/>
      <c r="I129" s="142"/>
      <c r="J129" s="142"/>
      <c r="K129" s="142"/>
      <c r="L129" s="142"/>
      <c r="M129" s="142"/>
      <c r="N129" s="142"/>
      <c r="O129" s="142"/>
      <c r="P129" s="142"/>
      <c r="Q129" s="162"/>
      <c r="R129" s="142"/>
      <c r="S129" s="142"/>
      <c r="T129" s="142"/>
      <c r="U129" s="142"/>
      <c r="V129" s="142"/>
      <c r="W129" s="142"/>
      <c r="X129" s="142"/>
      <c r="Y129" s="142"/>
      <c r="Z129" s="108"/>
    </row>
    <row r="130" spans="1:26" ht="15.75" hidden="1" customHeight="1" x14ac:dyDescent="0.15">
      <c r="A130" s="85"/>
      <c r="B130" s="85"/>
      <c r="C130" s="108"/>
      <c r="D130" s="108"/>
      <c r="E130" s="108"/>
      <c r="F130" s="108"/>
      <c r="G130" s="108"/>
      <c r="H130" s="108"/>
      <c r="I130" s="142"/>
      <c r="J130" s="142"/>
      <c r="K130" s="142"/>
      <c r="L130" s="142"/>
      <c r="M130" s="142"/>
      <c r="N130" s="142"/>
      <c r="O130" s="142"/>
      <c r="P130" s="142"/>
      <c r="Q130" s="162"/>
      <c r="R130" s="142"/>
      <c r="S130" s="142"/>
      <c r="T130" s="142"/>
      <c r="U130" s="142"/>
      <c r="V130" s="142"/>
      <c r="W130" s="142"/>
      <c r="X130" s="142"/>
      <c r="Y130" s="142"/>
      <c r="Z130" s="108"/>
    </row>
    <row r="131" spans="1:26" ht="15.75" hidden="1" customHeight="1" x14ac:dyDescent="0.15">
      <c r="A131" s="85"/>
      <c r="B131" s="85"/>
      <c r="C131" s="108"/>
      <c r="D131" s="108"/>
      <c r="E131" s="108"/>
      <c r="F131" s="108"/>
      <c r="G131" s="108"/>
      <c r="H131" s="108"/>
      <c r="I131" s="142"/>
      <c r="J131" s="142"/>
      <c r="K131" s="142"/>
      <c r="L131" s="142"/>
      <c r="M131" s="142"/>
      <c r="N131" s="142"/>
      <c r="O131" s="142"/>
      <c r="P131" s="142"/>
      <c r="Q131" s="162"/>
      <c r="R131" s="142"/>
      <c r="S131" s="142"/>
      <c r="T131" s="142"/>
      <c r="U131" s="142"/>
      <c r="V131" s="142"/>
      <c r="W131" s="142"/>
      <c r="X131" s="142"/>
      <c r="Y131" s="142"/>
      <c r="Z131" s="108"/>
    </row>
    <row r="132" spans="1:26" ht="15.75" hidden="1" customHeight="1" x14ac:dyDescent="0.15">
      <c r="A132" s="85"/>
      <c r="B132" s="85"/>
      <c r="C132" s="108"/>
      <c r="D132" s="108"/>
      <c r="E132" s="108"/>
      <c r="F132" s="108"/>
      <c r="G132" s="108"/>
      <c r="H132" s="108"/>
      <c r="I132" s="142"/>
      <c r="J132" s="142"/>
      <c r="K132" s="142"/>
      <c r="L132" s="142"/>
      <c r="M132" s="142"/>
      <c r="N132" s="142"/>
      <c r="O132" s="142"/>
      <c r="P132" s="142"/>
      <c r="Q132" s="162"/>
      <c r="R132" s="142"/>
      <c r="S132" s="142"/>
      <c r="T132" s="142"/>
      <c r="U132" s="142"/>
      <c r="V132" s="142"/>
      <c r="W132" s="142"/>
      <c r="X132" s="142"/>
      <c r="Y132" s="142"/>
      <c r="Z132" s="108"/>
    </row>
    <row r="133" spans="1:26" ht="15.75" hidden="1" customHeight="1" x14ac:dyDescent="0.15">
      <c r="A133" s="85"/>
      <c r="B133" s="85"/>
      <c r="C133" s="108"/>
      <c r="D133" s="108"/>
      <c r="E133" s="108"/>
      <c r="F133" s="108"/>
      <c r="G133" s="108"/>
      <c r="H133" s="108"/>
      <c r="I133" s="142"/>
      <c r="J133" s="142"/>
      <c r="K133" s="142"/>
      <c r="L133" s="142"/>
      <c r="M133" s="142"/>
      <c r="N133" s="142"/>
      <c r="O133" s="142"/>
      <c r="P133" s="142"/>
      <c r="Q133" s="162"/>
      <c r="R133" s="142"/>
      <c r="S133" s="142"/>
      <c r="T133" s="142"/>
      <c r="U133" s="142"/>
      <c r="V133" s="142"/>
      <c r="W133" s="142"/>
      <c r="X133" s="142"/>
      <c r="Y133" s="142"/>
      <c r="Z133" s="108"/>
    </row>
    <row r="134" spans="1:26" ht="15.75" hidden="1" customHeight="1" x14ac:dyDescent="0.15">
      <c r="A134" s="85"/>
      <c r="B134" s="85"/>
      <c r="C134" s="108"/>
      <c r="D134" s="108"/>
      <c r="E134" s="108"/>
      <c r="F134" s="108"/>
      <c r="G134" s="108"/>
      <c r="H134" s="108"/>
      <c r="I134" s="142"/>
      <c r="J134" s="142"/>
      <c r="K134" s="142"/>
      <c r="L134" s="142"/>
      <c r="M134" s="142"/>
      <c r="N134" s="142"/>
      <c r="O134" s="142"/>
      <c r="P134" s="142"/>
      <c r="Q134" s="162"/>
      <c r="R134" s="142"/>
      <c r="S134" s="142"/>
      <c r="T134" s="142"/>
      <c r="U134" s="142"/>
      <c r="V134" s="142"/>
      <c r="W134" s="142"/>
      <c r="X134" s="142"/>
      <c r="Y134" s="142"/>
      <c r="Z134" s="108"/>
    </row>
    <row r="135" spans="1:26" ht="15.75" hidden="1" customHeight="1" x14ac:dyDescent="0.15">
      <c r="A135" s="85"/>
      <c r="B135" s="85"/>
      <c r="C135" s="108"/>
      <c r="D135" s="108"/>
      <c r="E135" s="108"/>
      <c r="F135" s="108"/>
      <c r="G135" s="108"/>
      <c r="H135" s="108"/>
      <c r="I135" s="142"/>
      <c r="J135" s="142"/>
      <c r="K135" s="142"/>
      <c r="L135" s="142"/>
      <c r="M135" s="142"/>
      <c r="N135" s="142"/>
      <c r="O135" s="142"/>
      <c r="P135" s="142"/>
      <c r="Q135" s="162"/>
      <c r="R135" s="142"/>
      <c r="S135" s="142"/>
      <c r="T135" s="142"/>
      <c r="U135" s="142"/>
      <c r="V135" s="142"/>
      <c r="W135" s="142"/>
      <c r="X135" s="142"/>
      <c r="Y135" s="142"/>
      <c r="Z135" s="108"/>
    </row>
    <row r="136" spans="1:26" ht="15.75" hidden="1" customHeight="1" x14ac:dyDescent="0.15">
      <c r="A136" s="85"/>
      <c r="B136" s="85"/>
      <c r="C136" s="108"/>
      <c r="D136" s="108"/>
      <c r="E136" s="108"/>
      <c r="F136" s="108"/>
      <c r="G136" s="108"/>
      <c r="H136" s="108"/>
      <c r="I136" s="142"/>
      <c r="J136" s="142"/>
      <c r="K136" s="142"/>
      <c r="L136" s="142"/>
      <c r="M136" s="142"/>
      <c r="N136" s="142"/>
      <c r="O136" s="142"/>
      <c r="P136" s="142"/>
      <c r="Q136" s="162"/>
      <c r="R136" s="142"/>
      <c r="S136" s="142"/>
      <c r="T136" s="142"/>
      <c r="U136" s="142"/>
      <c r="V136" s="142"/>
      <c r="W136" s="142"/>
      <c r="X136" s="142"/>
      <c r="Y136" s="142"/>
      <c r="Z136" s="108"/>
    </row>
    <row r="137" spans="1:26" ht="15.75" hidden="1" customHeight="1" x14ac:dyDescent="0.15">
      <c r="A137" s="85"/>
      <c r="B137" s="85"/>
      <c r="C137" s="108"/>
      <c r="D137" s="108"/>
      <c r="E137" s="108"/>
      <c r="F137" s="108"/>
      <c r="G137" s="108"/>
      <c r="H137" s="108"/>
      <c r="I137" s="142"/>
      <c r="J137" s="142"/>
      <c r="K137" s="142"/>
      <c r="L137" s="142"/>
      <c r="M137" s="142"/>
      <c r="N137" s="142"/>
      <c r="O137" s="142"/>
      <c r="P137" s="142"/>
      <c r="Q137" s="162"/>
      <c r="R137" s="142"/>
      <c r="S137" s="142"/>
      <c r="T137" s="142"/>
      <c r="U137" s="142"/>
      <c r="V137" s="142"/>
      <c r="W137" s="142"/>
      <c r="X137" s="142"/>
      <c r="Y137" s="142"/>
      <c r="Z137" s="108"/>
    </row>
    <row r="138" spans="1:26" ht="15.75" hidden="1" customHeight="1" x14ac:dyDescent="0.15">
      <c r="A138" s="85"/>
      <c r="B138" s="85"/>
      <c r="C138" s="108"/>
      <c r="D138" s="108"/>
      <c r="E138" s="108"/>
      <c r="F138" s="108"/>
      <c r="G138" s="108"/>
      <c r="H138" s="108"/>
      <c r="I138" s="142"/>
      <c r="J138" s="142"/>
      <c r="K138" s="142"/>
      <c r="L138" s="142"/>
      <c r="M138" s="142"/>
      <c r="N138" s="142"/>
      <c r="O138" s="142"/>
      <c r="P138" s="142"/>
      <c r="Q138" s="162"/>
      <c r="R138" s="142"/>
      <c r="S138" s="142"/>
      <c r="T138" s="142"/>
      <c r="U138" s="142"/>
      <c r="V138" s="142"/>
      <c r="W138" s="142"/>
      <c r="X138" s="142"/>
      <c r="Y138" s="142"/>
      <c r="Z138" s="108"/>
    </row>
    <row r="139" spans="1:26" ht="15.75" hidden="1" customHeight="1" x14ac:dyDescent="0.15">
      <c r="A139" s="85"/>
      <c r="B139" s="85"/>
      <c r="C139" s="108"/>
      <c r="D139" s="108"/>
      <c r="E139" s="108"/>
      <c r="F139" s="108"/>
      <c r="G139" s="108"/>
      <c r="H139" s="108"/>
      <c r="I139" s="142"/>
      <c r="J139" s="142"/>
      <c r="K139" s="142"/>
      <c r="L139" s="142"/>
      <c r="M139" s="142"/>
      <c r="N139" s="142"/>
      <c r="O139" s="142"/>
      <c r="P139" s="142"/>
      <c r="Q139" s="162"/>
      <c r="R139" s="142"/>
      <c r="S139" s="142"/>
      <c r="T139" s="142"/>
      <c r="U139" s="142"/>
      <c r="V139" s="142"/>
      <c r="W139" s="142"/>
      <c r="X139" s="142"/>
      <c r="Y139" s="142"/>
      <c r="Z139" s="108"/>
    </row>
    <row r="140" spans="1:26" ht="15.75" hidden="1" customHeight="1" x14ac:dyDescent="0.15">
      <c r="A140" s="85"/>
      <c r="B140" s="85"/>
      <c r="C140" s="108"/>
      <c r="D140" s="108"/>
      <c r="E140" s="108"/>
      <c r="F140" s="108"/>
      <c r="G140" s="108"/>
      <c r="H140" s="108"/>
      <c r="I140" s="142"/>
      <c r="J140" s="142"/>
      <c r="K140" s="142"/>
      <c r="L140" s="142"/>
      <c r="M140" s="142"/>
      <c r="N140" s="142"/>
      <c r="O140" s="142"/>
      <c r="P140" s="142"/>
      <c r="Q140" s="162"/>
      <c r="R140" s="142"/>
      <c r="S140" s="142"/>
      <c r="T140" s="142"/>
      <c r="U140" s="142"/>
      <c r="V140" s="142"/>
      <c r="W140" s="142"/>
      <c r="X140" s="142"/>
      <c r="Y140" s="142"/>
      <c r="Z140" s="108"/>
    </row>
    <row r="141" spans="1:26" ht="15.75" hidden="1" customHeight="1" x14ac:dyDescent="0.15">
      <c r="A141" s="85"/>
      <c r="B141" s="85"/>
      <c r="C141" s="108"/>
      <c r="D141" s="108"/>
      <c r="E141" s="108"/>
      <c r="F141" s="108"/>
      <c r="G141" s="108"/>
      <c r="H141" s="108"/>
      <c r="I141" s="142"/>
      <c r="J141" s="142"/>
      <c r="K141" s="142"/>
      <c r="L141" s="142"/>
      <c r="M141" s="142"/>
      <c r="N141" s="142"/>
      <c r="O141" s="142"/>
      <c r="P141" s="142"/>
      <c r="Q141" s="162"/>
      <c r="R141" s="142"/>
      <c r="S141" s="142"/>
      <c r="T141" s="142"/>
      <c r="U141" s="142"/>
      <c r="V141" s="142"/>
      <c r="W141" s="142"/>
      <c r="X141" s="142"/>
      <c r="Y141" s="142"/>
      <c r="Z141" s="108"/>
    </row>
    <row r="142" spans="1:26" ht="15.75" hidden="1" customHeight="1" x14ac:dyDescent="0.15">
      <c r="A142" s="85"/>
      <c r="B142" s="85"/>
      <c r="C142" s="108"/>
      <c r="D142" s="108"/>
      <c r="E142" s="108"/>
      <c r="F142" s="108"/>
      <c r="G142" s="108"/>
      <c r="H142" s="108"/>
      <c r="I142" s="142"/>
      <c r="J142" s="142"/>
      <c r="K142" s="142"/>
      <c r="L142" s="142"/>
      <c r="M142" s="142"/>
      <c r="N142" s="142"/>
      <c r="O142" s="142"/>
      <c r="P142" s="142"/>
      <c r="Q142" s="162"/>
      <c r="R142" s="142"/>
      <c r="S142" s="142"/>
      <c r="T142" s="142"/>
      <c r="U142" s="142"/>
      <c r="V142" s="142"/>
      <c r="W142" s="142"/>
      <c r="X142" s="142"/>
      <c r="Y142" s="142"/>
      <c r="Z142" s="108"/>
    </row>
    <row r="143" spans="1:26" ht="15.75" hidden="1" customHeight="1" x14ac:dyDescent="0.15">
      <c r="A143" s="85"/>
      <c r="B143" s="85"/>
      <c r="C143" s="108"/>
      <c r="D143" s="108"/>
      <c r="E143" s="108"/>
      <c r="F143" s="108"/>
      <c r="G143" s="108"/>
      <c r="H143" s="108"/>
      <c r="I143" s="142"/>
      <c r="J143" s="142"/>
      <c r="K143" s="142"/>
      <c r="L143" s="142"/>
      <c r="M143" s="142"/>
      <c r="N143" s="142"/>
      <c r="O143" s="142"/>
      <c r="P143" s="142"/>
      <c r="Q143" s="162"/>
      <c r="R143" s="142"/>
      <c r="S143" s="142"/>
      <c r="T143" s="142"/>
      <c r="U143" s="142"/>
      <c r="V143" s="142"/>
      <c r="W143" s="142"/>
      <c r="X143" s="142"/>
      <c r="Y143" s="142"/>
      <c r="Z143" s="108"/>
    </row>
    <row r="144" spans="1:26" ht="15.75" hidden="1" customHeight="1" x14ac:dyDescent="0.15">
      <c r="A144" s="85"/>
      <c r="B144" s="85"/>
      <c r="C144" s="108"/>
      <c r="D144" s="108"/>
      <c r="E144" s="108"/>
      <c r="F144" s="108"/>
      <c r="G144" s="108"/>
      <c r="H144" s="108"/>
      <c r="I144" s="142"/>
      <c r="J144" s="142"/>
      <c r="K144" s="142"/>
      <c r="L144" s="142"/>
      <c r="M144" s="142"/>
      <c r="N144" s="142"/>
      <c r="O144" s="142"/>
      <c r="P144" s="142"/>
      <c r="Q144" s="162"/>
      <c r="R144" s="142"/>
      <c r="S144" s="142"/>
      <c r="T144" s="142"/>
      <c r="U144" s="142"/>
      <c r="V144" s="142"/>
      <c r="W144" s="142"/>
      <c r="X144" s="142"/>
      <c r="Y144" s="142"/>
      <c r="Z144" s="108"/>
    </row>
    <row r="145" spans="1:26" ht="15.75" hidden="1" customHeight="1" x14ac:dyDescent="0.15">
      <c r="A145" s="85"/>
      <c r="B145" s="85"/>
      <c r="C145" s="108"/>
      <c r="D145" s="108"/>
      <c r="E145" s="108"/>
      <c r="F145" s="108"/>
      <c r="G145" s="108"/>
      <c r="H145" s="108"/>
      <c r="I145" s="142"/>
      <c r="J145" s="142"/>
      <c r="K145" s="142"/>
      <c r="L145" s="142"/>
      <c r="M145" s="142"/>
      <c r="N145" s="142"/>
      <c r="O145" s="142"/>
      <c r="P145" s="142"/>
      <c r="Q145" s="162"/>
      <c r="R145" s="142"/>
      <c r="S145" s="142"/>
      <c r="T145" s="142"/>
      <c r="U145" s="142"/>
      <c r="V145" s="142"/>
      <c r="W145" s="142"/>
      <c r="X145" s="142"/>
      <c r="Y145" s="142"/>
      <c r="Z145" s="108"/>
    </row>
    <row r="146" spans="1:26" ht="15.75" hidden="1" customHeight="1" x14ac:dyDescent="0.15">
      <c r="A146" s="85"/>
      <c r="B146" s="85"/>
      <c r="C146" s="108"/>
      <c r="D146" s="108"/>
      <c r="E146" s="108"/>
      <c r="F146" s="108"/>
      <c r="G146" s="108"/>
      <c r="H146" s="108"/>
      <c r="I146" s="142"/>
      <c r="J146" s="142"/>
      <c r="K146" s="142"/>
      <c r="L146" s="142"/>
      <c r="M146" s="142"/>
      <c r="N146" s="142"/>
      <c r="O146" s="142"/>
      <c r="P146" s="142"/>
      <c r="Q146" s="162"/>
      <c r="R146" s="142"/>
      <c r="S146" s="142"/>
      <c r="T146" s="142"/>
      <c r="U146" s="142"/>
      <c r="V146" s="142"/>
      <c r="W146" s="142"/>
      <c r="X146" s="142"/>
      <c r="Y146" s="142"/>
      <c r="Z146" s="108"/>
    </row>
    <row r="147" spans="1:26" ht="15.75" hidden="1" customHeight="1" x14ac:dyDescent="0.15">
      <c r="A147" s="85"/>
      <c r="B147" s="85"/>
      <c r="C147" s="108"/>
      <c r="D147" s="108"/>
      <c r="E147" s="108"/>
      <c r="F147" s="108"/>
      <c r="G147" s="108"/>
      <c r="H147" s="108"/>
      <c r="I147" s="142"/>
      <c r="J147" s="142"/>
      <c r="K147" s="142"/>
      <c r="L147" s="142"/>
      <c r="M147" s="142"/>
      <c r="N147" s="142"/>
      <c r="O147" s="142"/>
      <c r="P147" s="142"/>
      <c r="Q147" s="162"/>
      <c r="R147" s="142"/>
      <c r="S147" s="142"/>
      <c r="T147" s="142"/>
      <c r="U147" s="142"/>
      <c r="V147" s="142"/>
      <c r="W147" s="142"/>
      <c r="X147" s="142"/>
      <c r="Y147" s="142"/>
      <c r="Z147" s="108"/>
    </row>
    <row r="148" spans="1:26" ht="15.75" hidden="1" customHeight="1" x14ac:dyDescent="0.15">
      <c r="A148" s="85"/>
      <c r="B148" s="85"/>
      <c r="C148" s="108"/>
      <c r="D148" s="108"/>
      <c r="E148" s="108"/>
      <c r="F148" s="108"/>
      <c r="G148" s="108"/>
      <c r="H148" s="108"/>
      <c r="I148" s="142"/>
      <c r="J148" s="142"/>
      <c r="K148" s="142"/>
      <c r="L148" s="142"/>
      <c r="M148" s="142"/>
      <c r="N148" s="142"/>
      <c r="O148" s="142"/>
      <c r="P148" s="142"/>
      <c r="Q148" s="162"/>
      <c r="R148" s="142"/>
      <c r="S148" s="142"/>
      <c r="T148" s="142"/>
      <c r="U148" s="142"/>
      <c r="V148" s="142"/>
      <c r="W148" s="142"/>
      <c r="X148" s="142"/>
      <c r="Y148" s="142"/>
      <c r="Z148" s="108"/>
    </row>
    <row r="149" spans="1:26" ht="20.100000000000001" customHeight="1" x14ac:dyDescent="0.15">
      <c r="A149" s="85"/>
      <c r="B149" s="85"/>
      <c r="C149" s="108"/>
      <c r="D149" s="108"/>
      <c r="E149" s="108"/>
      <c r="F149" s="108"/>
      <c r="G149" s="108"/>
      <c r="H149" s="108"/>
      <c r="I149" s="142"/>
      <c r="J149" s="108"/>
      <c r="K149" s="108"/>
      <c r="L149" s="108"/>
      <c r="M149" s="108"/>
      <c r="N149" s="108"/>
      <c r="O149" s="108"/>
      <c r="P149" s="108"/>
      <c r="Q149" s="163"/>
      <c r="R149" s="108"/>
      <c r="S149" s="108"/>
      <c r="T149" s="108"/>
      <c r="U149" s="108"/>
      <c r="V149" s="108"/>
      <c r="W149" s="108"/>
      <c r="X149" s="108"/>
      <c r="Y149" s="108"/>
      <c r="Z149" s="108"/>
    </row>
    <row r="150" spans="1:26" ht="20.100000000000001" customHeight="1" x14ac:dyDescent="0.15">
      <c r="A150" s="85"/>
      <c r="B150" s="85"/>
      <c r="C150" s="96" t="s">
        <v>73</v>
      </c>
      <c r="D150" s="97"/>
      <c r="E150" s="97"/>
      <c r="F150" s="97"/>
      <c r="G150" s="97"/>
      <c r="H150" s="98"/>
      <c r="I150" s="143"/>
      <c r="K150" s="143"/>
    </row>
    <row r="151" spans="1:26" ht="20.100000000000001" customHeight="1" x14ac:dyDescent="0.15">
      <c r="A151" s="85"/>
      <c r="B151" s="85"/>
      <c r="C151" s="101"/>
      <c r="D151" s="144"/>
      <c r="E151" s="144"/>
      <c r="F151" s="144"/>
      <c r="G151" s="144"/>
      <c r="H151" s="144"/>
      <c r="I151" s="103"/>
      <c r="J151" s="103"/>
      <c r="K151" s="103"/>
      <c r="L151" s="103"/>
      <c r="M151" s="103"/>
      <c r="N151" s="103"/>
      <c r="O151" s="103"/>
      <c r="P151" s="103"/>
      <c r="Q151" s="103"/>
      <c r="R151" s="103"/>
      <c r="S151" s="103"/>
      <c r="T151" s="103"/>
      <c r="U151" s="103"/>
      <c r="V151" s="103"/>
      <c r="W151" s="103"/>
      <c r="X151" s="103"/>
      <c r="Y151" s="103"/>
      <c r="Z151" s="145"/>
    </row>
    <row r="152" spans="1:26" ht="20.100000000000001" customHeight="1" x14ac:dyDescent="0.15">
      <c r="A152" s="85"/>
      <c r="B152" s="85"/>
      <c r="C152" s="101"/>
      <c r="D152" s="164" t="s">
        <v>74</v>
      </c>
      <c r="E152" s="102"/>
      <c r="F152" s="102"/>
      <c r="G152" s="102"/>
      <c r="H152" s="102"/>
      <c r="I152" s="102"/>
      <c r="J152" s="102"/>
      <c r="K152" s="102"/>
      <c r="L152" s="102"/>
      <c r="M152" s="102"/>
      <c r="N152" s="102"/>
      <c r="O152" s="102"/>
      <c r="P152" s="102"/>
      <c r="Q152" s="102"/>
      <c r="R152" s="102"/>
      <c r="S152" s="102"/>
      <c r="T152" s="102"/>
      <c r="U152" s="102"/>
      <c r="V152" s="102"/>
      <c r="W152" s="102"/>
      <c r="X152" s="124"/>
      <c r="Y152" s="108"/>
      <c r="Z152" s="126"/>
    </row>
    <row r="153" spans="1:26" ht="20.100000000000001" customHeight="1" x14ac:dyDescent="0.15">
      <c r="A153" s="85">
        <f>IFERROR(IF(AND($I153&lt;&gt;"しない", $I153&lt;&gt;"する"),1001,0),3)</f>
        <v>0</v>
      </c>
      <c r="B153" s="85"/>
      <c r="C153" s="110"/>
      <c r="D153" s="106">
        <v>1</v>
      </c>
      <c r="E153" s="108" t="s">
        <v>75</v>
      </c>
      <c r="F153" s="108"/>
      <c r="G153" s="108"/>
      <c r="H153" s="108"/>
      <c r="I153" s="24" t="s">
        <v>76</v>
      </c>
      <c r="J153" s="51"/>
      <c r="K153" s="51"/>
      <c r="L153" s="51"/>
      <c r="M153" s="51"/>
      <c r="N153" s="108"/>
      <c r="O153" s="108"/>
      <c r="P153" s="108"/>
      <c r="Q153" s="108"/>
      <c r="R153" s="108"/>
      <c r="S153" s="108"/>
      <c r="T153" s="108"/>
      <c r="U153" s="108"/>
      <c r="Z153" s="109"/>
    </row>
    <row r="154" spans="1:26" ht="20.100000000000001" customHeight="1" x14ac:dyDescent="0.15">
      <c r="A154" s="85"/>
      <c r="B154" s="85"/>
      <c r="C154" s="128"/>
      <c r="D154" s="108"/>
      <c r="E154" s="108"/>
      <c r="F154" s="108"/>
      <c r="G154" s="108"/>
      <c r="H154" s="108"/>
      <c r="I154" s="165"/>
      <c r="J154" s="127" t="s">
        <v>10</v>
      </c>
      <c r="K154" s="127"/>
      <c r="L154" s="127"/>
      <c r="M154" s="127"/>
      <c r="N154" s="127"/>
      <c r="O154" s="127"/>
      <c r="P154" s="127"/>
      <c r="Q154" s="127"/>
      <c r="R154" s="127"/>
      <c r="S154" s="127"/>
      <c r="T154" s="127"/>
      <c r="U154" s="108"/>
      <c r="Z154" s="109"/>
    </row>
    <row r="155" spans="1:26" ht="20.100000000000001" customHeight="1" x14ac:dyDescent="0.15">
      <c r="A155" s="85">
        <f>IFERROR(IF(AND($I153="する",OR(TRIM($I155)="", NOT(OR(IFERROR(SEARCH(" ",$I155),0)&gt;0, IFERROR(SEARCH("　",$I155),0)&gt;0)))),1001,0),3)</f>
        <v>0</v>
      </c>
      <c r="B155" s="85"/>
      <c r="C155" s="110"/>
      <c r="D155" s="106">
        <v>2</v>
      </c>
      <c r="E155" s="80" t="s">
        <v>69</v>
      </c>
      <c r="I155" s="24"/>
      <c r="J155" s="24"/>
      <c r="K155" s="24"/>
      <c r="L155" s="24"/>
      <c r="M155" s="24"/>
      <c r="N155" s="24"/>
      <c r="O155" s="24"/>
      <c r="P155" s="24"/>
      <c r="Q155" s="24"/>
      <c r="R155" s="24"/>
      <c r="S155" s="24"/>
      <c r="T155" s="24"/>
      <c r="U155" s="24"/>
      <c r="V155" s="24"/>
      <c r="W155" s="24"/>
      <c r="X155" s="24"/>
      <c r="Y155" s="24"/>
      <c r="Z155" s="126"/>
    </row>
    <row r="156" spans="1:26" ht="20.100000000000001" customHeight="1" x14ac:dyDescent="0.15">
      <c r="A156" s="85"/>
      <c r="B156" s="85"/>
      <c r="C156" s="110"/>
      <c r="D156" s="106"/>
      <c r="E156" s="108"/>
      <c r="F156" s="108"/>
      <c r="G156" s="108"/>
      <c r="H156" s="108"/>
      <c r="I156" s="131"/>
      <c r="J156" s="127" t="s">
        <v>48</v>
      </c>
      <c r="K156" s="127"/>
      <c r="L156" s="127"/>
      <c r="M156" s="127"/>
      <c r="N156" s="127"/>
      <c r="O156" s="127"/>
      <c r="P156" s="127"/>
      <c r="Q156" s="127"/>
      <c r="R156" s="127"/>
      <c r="S156" s="127"/>
      <c r="T156" s="127"/>
      <c r="U156" s="127"/>
      <c r="V156" s="127"/>
      <c r="W156" s="127"/>
      <c r="X156" s="127"/>
      <c r="Y156" s="127"/>
      <c r="Z156" s="126"/>
    </row>
    <row r="157" spans="1:26" ht="20.100000000000001" customHeight="1" x14ac:dyDescent="0.15">
      <c r="A157" s="85">
        <f>IFERROR(IF(AND($I153="する",OR(TRIM($I157)="", NOT(OR(IFERROR(SEARCH(" ",$I157),0)&gt;0, IFERROR(SEARCH("　",$I157),0)&gt;0)))),1001,0),3)</f>
        <v>0</v>
      </c>
      <c r="B157" s="85"/>
      <c r="C157" s="110"/>
      <c r="D157" s="106">
        <v>3</v>
      </c>
      <c r="E157" s="80" t="s">
        <v>70</v>
      </c>
      <c r="I157" s="24"/>
      <c r="J157" s="24"/>
      <c r="K157" s="24"/>
      <c r="L157" s="24"/>
      <c r="M157" s="24"/>
      <c r="N157" s="24"/>
      <c r="O157" s="24"/>
      <c r="P157" s="24"/>
      <c r="Q157" s="24"/>
      <c r="R157" s="24"/>
      <c r="S157" s="24"/>
      <c r="T157" s="24"/>
      <c r="U157" s="24"/>
      <c r="V157" s="24"/>
      <c r="W157" s="24"/>
      <c r="X157" s="24"/>
      <c r="Y157" s="24"/>
      <c r="Z157" s="126"/>
    </row>
    <row r="158" spans="1:26" ht="20.100000000000001" customHeight="1" x14ac:dyDescent="0.15">
      <c r="A158" s="85"/>
      <c r="B158" s="85"/>
      <c r="C158" s="128"/>
      <c r="D158" s="108"/>
      <c r="E158" s="108"/>
      <c r="F158" s="108"/>
      <c r="G158" s="108"/>
      <c r="H158" s="108"/>
      <c r="I158" s="131"/>
      <c r="J158" s="127" t="s">
        <v>50</v>
      </c>
      <c r="K158" s="127"/>
      <c r="L158" s="127"/>
      <c r="M158" s="127"/>
      <c r="N158" s="127"/>
      <c r="O158" s="127"/>
      <c r="P158" s="127"/>
      <c r="Q158" s="127"/>
      <c r="R158" s="127"/>
      <c r="S158" s="127"/>
      <c r="T158" s="127"/>
      <c r="U158" s="127"/>
      <c r="V158" s="127"/>
      <c r="W158" s="127"/>
      <c r="X158" s="127"/>
      <c r="Y158" s="127"/>
      <c r="Z158" s="126"/>
    </row>
    <row r="159" spans="1:26" ht="20.100000000000001" customHeight="1" x14ac:dyDescent="0.15">
      <c r="A159" s="85">
        <f>IFERROR(IF(AND($I153="する",OR(TRIM($I159)="", LEN($I159)&lt;&gt;8, NOT(ISNUMBER(VALUE($I159))), IFERROR(SEARCH("-", $I159),0)&gt;0)),1001,0),3)</f>
        <v>0</v>
      </c>
      <c r="B159" s="85"/>
      <c r="C159" s="110"/>
      <c r="D159" s="106">
        <v>4</v>
      </c>
      <c r="E159" s="80" t="s">
        <v>77</v>
      </c>
      <c r="I159" s="24"/>
      <c r="J159" s="24"/>
      <c r="K159" s="24"/>
      <c r="L159" s="24"/>
      <c r="M159" s="24"/>
      <c r="N159" s="108"/>
      <c r="O159" s="108"/>
      <c r="P159" s="108"/>
      <c r="Q159" s="108"/>
      <c r="R159" s="108"/>
      <c r="S159" s="108"/>
      <c r="T159" s="108"/>
      <c r="U159" s="108"/>
      <c r="V159" s="108"/>
      <c r="W159" s="108"/>
      <c r="X159" s="108"/>
      <c r="Y159" s="108"/>
      <c r="Z159" s="126"/>
    </row>
    <row r="160" spans="1:26" ht="20.100000000000001" customHeight="1" x14ac:dyDescent="0.15">
      <c r="A160" s="85"/>
      <c r="B160" s="85"/>
      <c r="C160" s="128"/>
      <c r="D160" s="108"/>
      <c r="E160" s="108"/>
      <c r="F160" s="108"/>
      <c r="G160" s="108"/>
      <c r="H160" s="108"/>
      <c r="I160" s="123"/>
      <c r="J160" s="127" t="s">
        <v>96</v>
      </c>
      <c r="K160" s="124"/>
      <c r="L160" s="124"/>
      <c r="M160" s="124"/>
      <c r="N160" s="124"/>
      <c r="O160" s="124"/>
      <c r="P160" s="124"/>
      <c r="Q160" s="124"/>
      <c r="R160" s="124"/>
      <c r="S160" s="124"/>
      <c r="T160" s="124"/>
      <c r="U160" s="124"/>
      <c r="V160" s="124"/>
      <c r="W160" s="124"/>
      <c r="X160" s="124"/>
      <c r="Y160" s="124"/>
      <c r="Z160" s="126"/>
    </row>
    <row r="161" spans="1:27" ht="20.100000000000001" customHeight="1" x14ac:dyDescent="0.15">
      <c r="A161" s="85">
        <f>IFERROR(IF(AND($I153="する",TRIM($I161)=""),1001,0),3)</f>
        <v>0</v>
      </c>
      <c r="B161" s="85"/>
      <c r="C161" s="110"/>
      <c r="D161" s="106">
        <v>5</v>
      </c>
      <c r="E161" s="80" t="s">
        <v>41</v>
      </c>
      <c r="I161" s="52"/>
      <c r="J161" s="53"/>
      <c r="K161" s="53"/>
      <c r="L161" s="53"/>
      <c r="M161" s="53"/>
      <c r="N161" s="108"/>
      <c r="O161" s="108"/>
      <c r="P161" s="108"/>
      <c r="Q161" s="108"/>
      <c r="R161" s="108"/>
      <c r="S161" s="108"/>
      <c r="T161" s="108"/>
      <c r="U161" s="108"/>
      <c r="V161" s="108"/>
      <c r="W161" s="108"/>
      <c r="X161" s="108"/>
      <c r="Y161" s="108"/>
      <c r="Z161" s="126"/>
    </row>
    <row r="162" spans="1:27" ht="20.100000000000001" customHeight="1" x14ac:dyDescent="0.15">
      <c r="A162" s="85"/>
      <c r="B162" s="85"/>
      <c r="C162" s="110"/>
      <c r="D162" s="106"/>
      <c r="E162" s="108"/>
      <c r="F162" s="108"/>
      <c r="G162" s="108"/>
      <c r="H162" s="108"/>
      <c r="I162" s="123"/>
      <c r="J162" s="127" t="s">
        <v>104</v>
      </c>
      <c r="K162" s="124"/>
      <c r="L162" s="124"/>
      <c r="M162" s="124"/>
      <c r="N162" s="124"/>
      <c r="O162" s="124"/>
      <c r="P162" s="124"/>
      <c r="Q162" s="124"/>
      <c r="R162" s="124"/>
      <c r="S162" s="124"/>
      <c r="T162" s="124"/>
      <c r="U162" s="124"/>
      <c r="V162" s="124"/>
      <c r="W162" s="124"/>
      <c r="X162" s="124"/>
      <c r="Y162" s="124"/>
      <c r="Z162" s="126"/>
    </row>
    <row r="163" spans="1:27" ht="20.100000000000001" customHeight="1" x14ac:dyDescent="0.15">
      <c r="A163" s="85">
        <f>IFERROR(IF(AND($I153="する",AND($I163&lt;&gt;"", OR(ISERROR(FIND("@"&amp;LEFT($I163,3)&amp;"@", 都道府県3))=FALSE, ISERROR(FIND("@"&amp;LEFT($I163,4)&amp;"@",都道府県4))=FALSE))=FALSE),1001,0),3)</f>
        <v>0</v>
      </c>
      <c r="B163" s="85"/>
      <c r="C163" s="110"/>
      <c r="D163" s="106">
        <v>6</v>
      </c>
      <c r="E163" s="80" t="s">
        <v>42</v>
      </c>
      <c r="I163" s="54"/>
      <c r="J163" s="54"/>
      <c r="K163" s="54"/>
      <c r="L163" s="54"/>
      <c r="M163" s="54"/>
      <c r="N163" s="54"/>
      <c r="O163" s="54"/>
      <c r="P163" s="54"/>
      <c r="Q163" s="55"/>
      <c r="R163" s="54"/>
      <c r="S163" s="54"/>
      <c r="T163" s="54"/>
      <c r="U163" s="54"/>
      <c r="V163" s="54"/>
      <c r="W163" s="54"/>
      <c r="X163" s="54"/>
      <c r="Y163" s="54"/>
      <c r="Z163" s="126"/>
    </row>
    <row r="164" spans="1:27" ht="20.100000000000001" customHeight="1" x14ac:dyDescent="0.15">
      <c r="A164" s="85"/>
      <c r="B164" s="85"/>
      <c r="C164" s="110"/>
      <c r="D164" s="106"/>
      <c r="E164" s="108"/>
      <c r="F164" s="108"/>
      <c r="G164" s="108"/>
      <c r="H164" s="108"/>
      <c r="I164" s="123"/>
      <c r="J164" s="127" t="s">
        <v>43</v>
      </c>
      <c r="K164" s="124"/>
      <c r="L164" s="124"/>
      <c r="M164" s="124"/>
      <c r="N164" s="124"/>
      <c r="O164" s="124"/>
      <c r="P164" s="124"/>
      <c r="Q164" s="124"/>
      <c r="R164" s="124"/>
      <c r="S164" s="124"/>
      <c r="T164" s="124"/>
      <c r="U164" s="124"/>
      <c r="V164" s="124"/>
      <c r="W164" s="124"/>
      <c r="X164" s="124"/>
      <c r="Y164" s="124"/>
      <c r="Z164" s="126"/>
    </row>
    <row r="165" spans="1:27" ht="20.100000000000001" customHeight="1" x14ac:dyDescent="0.15">
      <c r="A165" s="85">
        <f>IFERROR(IF(AND($I153="する",NOT(AND(TRIM($I165)&lt;&gt;"",ISNUMBER(VALUE(SUBSTITUTE($I165,"-",""))),IFERROR(SEARCH("-",$I165),0)&gt;0))),1001,0),3)</f>
        <v>0</v>
      </c>
      <c r="B165" s="85"/>
      <c r="C165" s="110"/>
      <c r="D165" s="106">
        <v>7</v>
      </c>
      <c r="E165" s="80" t="s">
        <v>51</v>
      </c>
      <c r="I165" s="24"/>
      <c r="J165" s="24"/>
      <c r="K165" s="24"/>
      <c r="L165" s="24"/>
      <c r="M165" s="24"/>
      <c r="Y165" s="124"/>
      <c r="Z165" s="126"/>
    </row>
    <row r="166" spans="1:27" ht="20.100000000000001" customHeight="1" x14ac:dyDescent="0.15">
      <c r="A166" s="85"/>
      <c r="B166" s="85"/>
      <c r="C166" s="128"/>
      <c r="D166" s="108"/>
      <c r="E166" s="108"/>
      <c r="F166" s="108"/>
      <c r="G166" s="108"/>
      <c r="H166" s="108"/>
      <c r="I166" s="123"/>
      <c r="J166" s="127" t="s">
        <v>54</v>
      </c>
      <c r="K166" s="124"/>
      <c r="L166" s="124"/>
      <c r="M166" s="124"/>
      <c r="N166" s="124"/>
      <c r="O166" s="124"/>
      <c r="P166" s="124"/>
      <c r="Q166" s="124"/>
      <c r="R166" s="124"/>
      <c r="S166" s="124"/>
      <c r="T166" s="124"/>
      <c r="U166" s="124"/>
      <c r="V166" s="124"/>
      <c r="W166" s="124"/>
      <c r="X166" s="124"/>
      <c r="Y166" s="124"/>
      <c r="Z166" s="126"/>
    </row>
    <row r="167" spans="1:27" ht="20.100000000000001" customHeight="1" x14ac:dyDescent="0.15">
      <c r="A167" s="85">
        <f>IFERROR(IF(AND($I153="する",AND(TRIM($I167)&lt;&gt;"",NOT(AND(ISNUMBER(VALUE(SUBSTITUTE($I167,"-",""))),IFERROR(SEARCH("-",$I167),0)&gt;0)))),1001,0),3)</f>
        <v>0</v>
      </c>
      <c r="B167" s="85"/>
      <c r="C167" s="110"/>
      <c r="D167" s="106">
        <v>8</v>
      </c>
      <c r="E167" s="80" t="s">
        <v>55</v>
      </c>
      <c r="I167" s="24"/>
      <c r="J167" s="24"/>
      <c r="K167" s="24"/>
      <c r="L167" s="24"/>
      <c r="M167" s="24"/>
      <c r="N167" s="124"/>
      <c r="O167" s="124"/>
      <c r="P167" s="124"/>
      <c r="Q167" s="124"/>
      <c r="R167" s="124"/>
      <c r="S167" s="124"/>
      <c r="T167" s="124"/>
      <c r="U167" s="124"/>
      <c r="V167" s="124"/>
      <c r="W167" s="124"/>
      <c r="X167" s="124"/>
      <c r="Y167" s="124"/>
      <c r="Z167" s="126"/>
    </row>
    <row r="168" spans="1:27" ht="20.100000000000001" customHeight="1" x14ac:dyDescent="0.15">
      <c r="A168" s="85"/>
      <c r="B168" s="85"/>
      <c r="C168" s="128"/>
      <c r="D168" s="108"/>
      <c r="E168" s="108"/>
      <c r="F168" s="108"/>
      <c r="G168" s="108"/>
      <c r="H168" s="108"/>
      <c r="I168" s="123"/>
      <c r="J168" s="127" t="s">
        <v>54</v>
      </c>
      <c r="K168" s="124"/>
      <c r="L168" s="124"/>
      <c r="M168" s="124"/>
      <c r="N168" s="124"/>
      <c r="O168" s="124"/>
      <c r="P168" s="124"/>
      <c r="Q168" s="124"/>
      <c r="R168" s="124"/>
      <c r="S168" s="124"/>
      <c r="T168" s="124"/>
      <c r="U168" s="124"/>
      <c r="V168" s="124"/>
      <c r="W168" s="124"/>
      <c r="X168" s="124"/>
      <c r="Y168" s="124"/>
      <c r="Z168" s="126"/>
    </row>
    <row r="169" spans="1:27" ht="20.100000000000001" customHeight="1" x14ac:dyDescent="0.15">
      <c r="A169" s="85">
        <f>IFERROR(IF(AND($I153="する",AND(TRIM($I169)&lt;&gt;"", NOT(IFERROR(SEARCH("@",$I169),0)&gt;0))),1001,0),3)</f>
        <v>0</v>
      </c>
      <c r="B169" s="85"/>
      <c r="C169" s="110"/>
      <c r="D169" s="106">
        <v>9</v>
      </c>
      <c r="E169" s="80" t="s">
        <v>56</v>
      </c>
      <c r="I169" s="24"/>
      <c r="J169" s="24"/>
      <c r="K169" s="24"/>
      <c r="L169" s="24"/>
      <c r="M169" s="24"/>
      <c r="N169" s="24"/>
      <c r="O169" s="24"/>
      <c r="P169" s="24"/>
      <c r="Q169" s="56"/>
      <c r="R169" s="24"/>
      <c r="S169" s="24"/>
      <c r="T169" s="24"/>
      <c r="U169" s="24"/>
      <c r="V169" s="24"/>
      <c r="W169" s="24"/>
      <c r="X169" s="24"/>
      <c r="Y169" s="24"/>
      <c r="Z169" s="126"/>
    </row>
    <row r="170" spans="1:27" ht="20.100000000000001" customHeight="1" x14ac:dyDescent="0.15">
      <c r="A170" s="85"/>
      <c r="B170" s="85"/>
      <c r="C170" s="128"/>
      <c r="D170" s="108"/>
      <c r="E170" s="108"/>
      <c r="F170" s="108"/>
      <c r="G170" s="108"/>
      <c r="H170" s="108"/>
      <c r="I170" s="123"/>
      <c r="J170" s="159" t="s">
        <v>102</v>
      </c>
      <c r="K170" s="157"/>
      <c r="L170" s="124"/>
      <c r="M170" s="124"/>
      <c r="N170" s="124"/>
      <c r="O170" s="124"/>
      <c r="P170" s="124"/>
      <c r="Q170" s="160"/>
      <c r="R170" s="124"/>
      <c r="S170" s="124"/>
      <c r="T170" s="124"/>
      <c r="U170" s="124"/>
      <c r="V170" s="124"/>
      <c r="W170" s="124"/>
      <c r="X170" s="124"/>
      <c r="Y170" s="124"/>
      <c r="Z170" s="126"/>
    </row>
    <row r="171" spans="1:27" ht="20.100000000000001" customHeight="1" x14ac:dyDescent="0.15">
      <c r="A171" s="85"/>
      <c r="B171" s="85"/>
      <c r="C171" s="138"/>
      <c r="D171" s="119"/>
      <c r="E171" s="119"/>
      <c r="F171" s="119"/>
      <c r="G171" s="119"/>
      <c r="H171" s="119"/>
      <c r="I171" s="139"/>
      <c r="J171" s="139"/>
      <c r="K171" s="140"/>
      <c r="L171" s="139"/>
      <c r="M171" s="139"/>
      <c r="N171" s="139"/>
      <c r="O171" s="139"/>
      <c r="P171" s="139"/>
      <c r="Q171" s="139"/>
      <c r="R171" s="139"/>
      <c r="S171" s="139"/>
      <c r="T171" s="139"/>
      <c r="U171" s="139"/>
      <c r="V171" s="139"/>
      <c r="W171" s="139"/>
      <c r="X171" s="139"/>
      <c r="Y171" s="166"/>
      <c r="Z171" s="122"/>
      <c r="AA171" s="151"/>
    </row>
    <row r="172" spans="1:27" ht="20.100000000000001" customHeight="1" x14ac:dyDescent="0.15">
      <c r="A172" s="85"/>
      <c r="B172" s="85"/>
      <c r="C172" s="108"/>
      <c r="D172" s="108"/>
      <c r="E172" s="108"/>
      <c r="F172" s="108"/>
      <c r="G172" s="108"/>
      <c r="H172" s="108"/>
      <c r="I172" s="142"/>
      <c r="J172" s="142"/>
      <c r="K172" s="142"/>
      <c r="L172" s="142"/>
      <c r="M172" s="142"/>
      <c r="N172" s="142"/>
      <c r="O172" s="142"/>
      <c r="P172" s="142"/>
      <c r="Q172" s="142"/>
      <c r="R172" s="142"/>
      <c r="S172" s="142"/>
      <c r="T172" s="142"/>
      <c r="U172" s="142"/>
      <c r="V172" s="142"/>
      <c r="W172" s="142"/>
      <c r="X172" s="142"/>
      <c r="Y172" s="167"/>
      <c r="Z172" s="108"/>
      <c r="AA172" s="151"/>
    </row>
    <row r="173" spans="1:27" ht="20.100000000000001" customHeight="1" x14ac:dyDescent="0.15">
      <c r="A173" s="85"/>
      <c r="B173" s="85"/>
      <c r="C173" s="108"/>
      <c r="D173" s="108"/>
      <c r="E173" s="108"/>
      <c r="F173" s="108"/>
      <c r="G173" s="108"/>
      <c r="H173" s="108"/>
      <c r="I173" s="168"/>
      <c r="J173" s="142"/>
      <c r="K173" s="142"/>
      <c r="L173" s="142"/>
      <c r="M173" s="142"/>
      <c r="N173" s="167"/>
      <c r="O173" s="142"/>
      <c r="P173" s="142"/>
      <c r="Q173" s="142"/>
      <c r="R173" s="167"/>
      <c r="S173" s="142"/>
      <c r="T173" s="142"/>
      <c r="U173" s="142"/>
      <c r="V173" s="142"/>
      <c r="W173" s="142"/>
      <c r="X173" s="142"/>
      <c r="Y173" s="142"/>
      <c r="Z173" s="142"/>
      <c r="AA173" s="142"/>
    </row>
    <row r="174" spans="1:27" ht="20.100000000000001" customHeight="1" x14ac:dyDescent="0.15">
      <c r="A174" s="85"/>
      <c r="B174" s="85"/>
      <c r="C174" s="96" t="s">
        <v>9</v>
      </c>
      <c r="D174" s="97"/>
      <c r="E174" s="97"/>
      <c r="F174" s="97"/>
      <c r="G174" s="97"/>
      <c r="H174" s="98"/>
      <c r="I174" s="125"/>
      <c r="J174" s="100"/>
      <c r="K174" s="100"/>
      <c r="L174" s="100"/>
      <c r="M174" s="100"/>
      <c r="N174" s="100"/>
      <c r="O174" s="100"/>
      <c r="P174" s="100"/>
      <c r="Q174" s="100"/>
      <c r="R174" s="100"/>
      <c r="S174" s="100"/>
      <c r="T174" s="100"/>
      <c r="U174" s="100"/>
      <c r="V174" s="100"/>
      <c r="W174" s="100"/>
      <c r="X174" s="100"/>
      <c r="Y174" s="100"/>
      <c r="Z174" s="100"/>
    </row>
    <row r="175" spans="1:27" ht="20.100000000000001" customHeight="1" x14ac:dyDescent="0.15">
      <c r="A175" s="85"/>
      <c r="B175" s="85"/>
      <c r="C175" s="169"/>
      <c r="D175" s="170"/>
      <c r="E175" s="170"/>
      <c r="F175" s="170"/>
      <c r="G175" s="170"/>
      <c r="H175" s="170"/>
      <c r="Z175" s="109"/>
      <c r="AA175" s="135"/>
    </row>
    <row r="176" spans="1:27" ht="20.100000000000001" customHeight="1" x14ac:dyDescent="0.15">
      <c r="A176" s="171"/>
      <c r="B176" s="85"/>
      <c r="C176" s="101"/>
      <c r="D176" s="106">
        <v>1</v>
      </c>
      <c r="E176" s="80" t="s">
        <v>19</v>
      </c>
      <c r="I176" s="47"/>
      <c r="J176" s="61"/>
      <c r="K176" s="61"/>
      <c r="L176" s="61"/>
      <c r="M176" s="61"/>
      <c r="N176" s="107"/>
      <c r="O176" s="107"/>
      <c r="P176" s="107"/>
      <c r="Q176" s="107"/>
      <c r="R176" s="107"/>
      <c r="S176" s="107"/>
      <c r="T176" s="107"/>
      <c r="U176" s="107"/>
      <c r="V176" s="108"/>
      <c r="W176" s="108"/>
      <c r="Z176" s="109"/>
    </row>
    <row r="177" spans="1:26" ht="30" customHeight="1" x14ac:dyDescent="0.15">
      <c r="A177" s="171"/>
      <c r="B177" s="85"/>
      <c r="C177" s="101"/>
      <c r="D177" s="172"/>
      <c r="E177" s="173"/>
      <c r="F177" s="173"/>
      <c r="G177" s="173"/>
      <c r="H177" s="107"/>
      <c r="I177" s="174"/>
      <c r="J177" s="175" t="str">
        <f>日付例&amp;"　事業協同組合、企業組合、協業組合等で官公需適格組合証明を受けている場合は取得年月日を入力してください。"</f>
        <v>例)2024/4/1、R6/4/1　事業協同組合、企業組合、協業組合等で官公需適格組合証明を受けている場合は取得年月日を入力してください。</v>
      </c>
      <c r="K177" s="175"/>
      <c r="L177" s="175"/>
      <c r="M177" s="175"/>
      <c r="N177" s="175"/>
      <c r="O177" s="175"/>
      <c r="P177" s="175"/>
      <c r="Q177" s="175"/>
      <c r="R177" s="175"/>
      <c r="S177" s="175"/>
      <c r="T177" s="175"/>
      <c r="U177" s="175"/>
      <c r="V177" s="175"/>
      <c r="W177" s="175"/>
      <c r="X177" s="175"/>
      <c r="Y177" s="175"/>
      <c r="Z177" s="109"/>
    </row>
    <row r="178" spans="1:26" ht="20.100000000000001" customHeight="1" x14ac:dyDescent="0.15">
      <c r="A178" s="171"/>
      <c r="B178" s="85"/>
      <c r="C178" s="101"/>
      <c r="D178" s="106">
        <v>2</v>
      </c>
      <c r="E178" s="80" t="s">
        <v>20</v>
      </c>
      <c r="I178" s="24"/>
      <c r="J178" s="61"/>
      <c r="K178" s="61"/>
      <c r="L178" s="61"/>
      <c r="M178" s="61"/>
      <c r="N178" s="107"/>
      <c r="O178" s="107"/>
      <c r="P178" s="150"/>
      <c r="Q178" s="107"/>
      <c r="R178" s="107"/>
      <c r="S178" s="107"/>
      <c r="T178" s="107"/>
      <c r="U178" s="107"/>
      <c r="V178" s="108"/>
      <c r="W178" s="108"/>
      <c r="Z178" s="109"/>
    </row>
    <row r="179" spans="1:26" ht="20.100000000000001" customHeight="1" x14ac:dyDescent="0.15">
      <c r="A179" s="171"/>
      <c r="B179" s="85"/>
      <c r="C179" s="101"/>
      <c r="D179" s="172"/>
      <c r="E179" s="173"/>
      <c r="F179" s="173"/>
      <c r="G179" s="173"/>
      <c r="H179" s="107"/>
      <c r="I179" s="174"/>
      <c r="J179" s="127" t="s">
        <v>394</v>
      </c>
      <c r="K179" s="127"/>
      <c r="L179" s="127"/>
      <c r="M179" s="127"/>
      <c r="N179" s="127"/>
      <c r="O179" s="127"/>
      <c r="P179" s="127"/>
      <c r="Q179" s="127"/>
      <c r="R179" s="127"/>
      <c r="S179" s="127"/>
      <c r="T179" s="127"/>
      <c r="U179" s="127"/>
      <c r="V179" s="124"/>
      <c r="W179" s="124"/>
      <c r="Z179" s="109"/>
    </row>
    <row r="180" spans="1:26" ht="20.100000000000001" customHeight="1" x14ac:dyDescent="0.15">
      <c r="A180" s="85"/>
      <c r="B180" s="85"/>
      <c r="C180" s="110"/>
      <c r="D180" s="106">
        <v>3</v>
      </c>
      <c r="E180" s="108" t="s">
        <v>1</v>
      </c>
      <c r="F180" s="108"/>
      <c r="P180" s="176"/>
      <c r="Q180" s="177"/>
      <c r="R180" s="177"/>
      <c r="S180" s="177"/>
      <c r="T180" s="177"/>
      <c r="U180" s="177"/>
      <c r="V180" s="177"/>
      <c r="W180" s="177"/>
      <c r="X180" s="177"/>
      <c r="Y180" s="177"/>
      <c r="Z180" s="126"/>
    </row>
    <row r="181" spans="1:26" ht="45" customHeight="1" x14ac:dyDescent="0.15">
      <c r="A181" s="85"/>
      <c r="B181" s="85"/>
      <c r="C181" s="110"/>
      <c r="D181" s="106"/>
      <c r="E181" s="178" t="s">
        <v>34</v>
      </c>
      <c r="F181" s="178"/>
      <c r="G181" s="178"/>
      <c r="H181" s="178"/>
      <c r="I181" s="178"/>
      <c r="J181" s="178"/>
      <c r="K181" s="178"/>
      <c r="L181" s="178"/>
      <c r="M181" s="178"/>
      <c r="N181" s="178"/>
      <c r="O181" s="178"/>
      <c r="P181" s="178"/>
      <c r="Q181" s="178"/>
      <c r="R181" s="178"/>
      <c r="S181" s="178"/>
      <c r="T181" s="178"/>
      <c r="U181" s="178"/>
      <c r="V181" s="178"/>
      <c r="W181" s="178"/>
      <c r="X181" s="178"/>
      <c r="Y181" s="178"/>
      <c r="Z181" s="126"/>
    </row>
    <row r="182" spans="1:26" ht="20.100000000000001" customHeight="1" x14ac:dyDescent="0.15">
      <c r="A182" s="85">
        <f>IFERROR(IF(COUNTIF($K183:$K186,"○")&gt;1,1001,0),3)</f>
        <v>0</v>
      </c>
      <c r="B182" s="357"/>
      <c r="C182" s="110"/>
      <c r="D182" s="106"/>
      <c r="E182" s="179" t="s">
        <v>3</v>
      </c>
      <c r="F182" s="180"/>
      <c r="G182" s="180"/>
      <c r="H182" s="180"/>
      <c r="I182" s="180"/>
      <c r="J182" s="181"/>
      <c r="K182" s="182" t="s">
        <v>13</v>
      </c>
      <c r="L182" s="183"/>
      <c r="M182" s="184"/>
      <c r="N182" s="185" t="s">
        <v>4</v>
      </c>
      <c r="O182" s="186"/>
      <c r="P182" s="186"/>
      <c r="Q182" s="186"/>
      <c r="R182" s="186"/>
      <c r="S182" s="186"/>
      <c r="T182" s="186"/>
      <c r="U182" s="186"/>
      <c r="V182" s="187"/>
      <c r="W182" s="188" t="s">
        <v>5</v>
      </c>
      <c r="X182" s="189"/>
      <c r="Y182" s="190"/>
      <c r="Z182" s="126"/>
    </row>
    <row r="183" spans="1:26" ht="20.100000000000001" customHeight="1" x14ac:dyDescent="0.15">
      <c r="A183" s="85"/>
      <c r="B183" s="85"/>
      <c r="C183" s="110"/>
      <c r="D183" s="191"/>
      <c r="E183" s="192" t="s">
        <v>14</v>
      </c>
      <c r="F183" s="193"/>
      <c r="G183" s="193"/>
      <c r="H183" s="193"/>
      <c r="I183" s="193"/>
      <c r="J183" s="194"/>
      <c r="K183" s="62"/>
      <c r="L183" s="63"/>
      <c r="M183" s="64"/>
      <c r="N183" s="195"/>
      <c r="O183" s="196"/>
      <c r="P183" s="196"/>
      <c r="Q183" s="196"/>
      <c r="R183" s="196"/>
      <c r="S183" s="196"/>
      <c r="T183" s="196"/>
      <c r="U183" s="196"/>
      <c r="V183" s="197"/>
      <c r="W183" s="198"/>
      <c r="X183" s="199"/>
      <c r="Y183" s="200"/>
      <c r="Z183" s="126"/>
    </row>
    <row r="184" spans="1:26" ht="20.100000000000001" customHeight="1" x14ac:dyDescent="0.15">
      <c r="A184" s="85">
        <f>IFERROR(IF(AND($K184="○",TRIM($N184)=""),1001,0),3)</f>
        <v>0</v>
      </c>
      <c r="B184" s="85"/>
      <c r="C184" s="110"/>
      <c r="D184" s="191"/>
      <c r="E184" s="201" t="s">
        <v>15</v>
      </c>
      <c r="F184" s="202"/>
      <c r="G184" s="202"/>
      <c r="H184" s="202"/>
      <c r="I184" s="202"/>
      <c r="J184" s="203"/>
      <c r="K184" s="58"/>
      <c r="L184" s="59"/>
      <c r="M184" s="60"/>
      <c r="N184" s="32"/>
      <c r="O184" s="33"/>
      <c r="P184" s="33"/>
      <c r="Q184" s="33"/>
      <c r="R184" s="33"/>
      <c r="S184" s="33"/>
      <c r="T184" s="33"/>
      <c r="U184" s="33"/>
      <c r="V184" s="35"/>
      <c r="W184" s="204"/>
      <c r="X184" s="205"/>
      <c r="Y184" s="206"/>
      <c r="Z184" s="126"/>
    </row>
    <row r="185" spans="1:26" ht="20.100000000000001" customHeight="1" x14ac:dyDescent="0.15">
      <c r="A185" s="85">
        <f>IFERROR(IF(AND($K185="○",TRIM($N185)=""),1001,0),3)</f>
        <v>0</v>
      </c>
      <c r="B185" s="85"/>
      <c r="C185" s="110"/>
      <c r="D185" s="191"/>
      <c r="E185" s="201" t="s">
        <v>16</v>
      </c>
      <c r="F185" s="202"/>
      <c r="G185" s="202"/>
      <c r="H185" s="202"/>
      <c r="I185" s="202"/>
      <c r="J185" s="203"/>
      <c r="K185" s="58"/>
      <c r="L185" s="59"/>
      <c r="M185" s="60"/>
      <c r="N185" s="32"/>
      <c r="O185" s="33"/>
      <c r="P185" s="33"/>
      <c r="Q185" s="33"/>
      <c r="R185" s="33"/>
      <c r="S185" s="33"/>
      <c r="T185" s="33"/>
      <c r="U185" s="33"/>
      <c r="V185" s="35"/>
      <c r="W185" s="207">
        <v>100</v>
      </c>
      <c r="X185" s="208"/>
      <c r="Y185" s="209" t="s">
        <v>6</v>
      </c>
      <c r="Z185" s="126"/>
    </row>
    <row r="186" spans="1:26" ht="20.100000000000001" customHeight="1" x14ac:dyDescent="0.15">
      <c r="A186" s="85">
        <f>IFERROR(IF(AND($K186="○",OR(TRIM($N186)="",TRIM($W186)="")),1001,0),3)</f>
        <v>0</v>
      </c>
      <c r="B186" s="85"/>
      <c r="C186" s="110"/>
      <c r="D186" s="191"/>
      <c r="E186" s="210" t="s">
        <v>17</v>
      </c>
      <c r="F186" s="211"/>
      <c r="G186" s="211"/>
      <c r="H186" s="211"/>
      <c r="I186" s="211"/>
      <c r="J186" s="212"/>
      <c r="K186" s="26"/>
      <c r="L186" s="27"/>
      <c r="M186" s="28"/>
      <c r="N186" s="32"/>
      <c r="O186" s="33"/>
      <c r="P186" s="34"/>
      <c r="Q186" s="33"/>
      <c r="R186" s="33"/>
      <c r="S186" s="33"/>
      <c r="T186" s="33"/>
      <c r="U186" s="33"/>
      <c r="V186" s="35"/>
      <c r="W186" s="36"/>
      <c r="X186" s="37"/>
      <c r="Y186" s="213" t="s">
        <v>6</v>
      </c>
      <c r="Z186" s="126"/>
    </row>
    <row r="187" spans="1:26" ht="20.100000000000001" customHeight="1" x14ac:dyDescent="0.15">
      <c r="A187" s="85"/>
      <c r="B187" s="85"/>
      <c r="C187" s="110"/>
      <c r="D187" s="191"/>
      <c r="E187" s="214"/>
      <c r="F187" s="215"/>
      <c r="G187" s="215"/>
      <c r="H187" s="215"/>
      <c r="I187" s="215"/>
      <c r="J187" s="216"/>
      <c r="K187" s="29"/>
      <c r="L187" s="30"/>
      <c r="M187" s="31"/>
      <c r="N187" s="38"/>
      <c r="O187" s="39"/>
      <c r="P187" s="40"/>
      <c r="Q187" s="39"/>
      <c r="R187" s="39"/>
      <c r="S187" s="39"/>
      <c r="T187" s="39"/>
      <c r="U187" s="39"/>
      <c r="V187" s="41"/>
      <c r="W187" s="42"/>
      <c r="X187" s="43"/>
      <c r="Y187" s="217" t="s">
        <v>6</v>
      </c>
      <c r="Z187" s="126"/>
    </row>
    <row r="188" spans="1:26" ht="20.100000000000001" customHeight="1" x14ac:dyDescent="0.15">
      <c r="A188" s="85"/>
      <c r="B188" s="85"/>
      <c r="C188" s="110"/>
      <c r="D188" s="106"/>
      <c r="E188" s="218"/>
      <c r="F188" s="218"/>
      <c r="G188" s="218"/>
      <c r="H188" s="218"/>
      <c r="I188" s="218"/>
      <c r="J188" s="218"/>
      <c r="K188" s="124"/>
      <c r="L188" s="124"/>
      <c r="M188" s="124"/>
      <c r="N188" s="124"/>
      <c r="O188" s="124"/>
      <c r="P188" s="124"/>
      <c r="Q188" s="124"/>
      <c r="R188" s="124"/>
      <c r="S188" s="124"/>
      <c r="T188" s="124"/>
      <c r="U188" s="124"/>
      <c r="V188" s="124"/>
      <c r="W188" s="124"/>
      <c r="X188" s="124"/>
      <c r="Y188" s="124"/>
      <c r="Z188" s="126"/>
    </row>
    <row r="189" spans="1:26" ht="20.100000000000001" customHeight="1" x14ac:dyDescent="0.15">
      <c r="A189" s="85">
        <f>IFERROR(IF($I189&lt;1,1001,0),3)</f>
        <v>1001</v>
      </c>
      <c r="B189" s="85"/>
      <c r="C189" s="110"/>
      <c r="D189" s="106">
        <v>4</v>
      </c>
      <c r="E189" s="80" t="s">
        <v>0</v>
      </c>
      <c r="I189" s="73"/>
      <c r="J189" s="73"/>
      <c r="K189" s="73"/>
      <c r="L189" s="73"/>
      <c r="M189" s="73"/>
      <c r="N189" s="108" t="s">
        <v>18</v>
      </c>
      <c r="O189" s="108"/>
      <c r="P189" s="108"/>
      <c r="Q189" s="108"/>
      <c r="R189" s="108"/>
      <c r="S189" s="108"/>
      <c r="T189" s="108"/>
      <c r="U189" s="108"/>
      <c r="V189" s="108"/>
      <c r="W189" s="108"/>
      <c r="X189" s="108"/>
      <c r="Y189" s="108"/>
      <c r="Z189" s="126"/>
    </row>
    <row r="190" spans="1:26" ht="60" customHeight="1" x14ac:dyDescent="0.15">
      <c r="A190" s="85"/>
      <c r="B190" s="85"/>
      <c r="C190" s="128"/>
      <c r="D190" s="108"/>
      <c r="E190" s="108"/>
      <c r="F190" s="108"/>
      <c r="G190" s="108"/>
      <c r="H190" s="108"/>
      <c r="I190" s="123"/>
      <c r="J190" s="146" t="s">
        <v>421</v>
      </c>
      <c r="K190" s="175"/>
      <c r="L190" s="175"/>
      <c r="M190" s="175"/>
      <c r="N190" s="175"/>
      <c r="O190" s="175"/>
      <c r="P190" s="175"/>
      <c r="Q190" s="175"/>
      <c r="R190" s="175"/>
      <c r="S190" s="175"/>
      <c r="T190" s="175"/>
      <c r="U190" s="175"/>
      <c r="V190" s="175"/>
      <c r="W190" s="175"/>
      <c r="X190" s="175"/>
      <c r="Y190" s="175"/>
      <c r="Z190" s="126"/>
    </row>
    <row r="191" spans="1:26" ht="20.100000000000001" customHeight="1" x14ac:dyDescent="0.15">
      <c r="A191" s="85"/>
      <c r="B191" s="85"/>
      <c r="C191" s="110"/>
      <c r="D191" s="106">
        <v>5</v>
      </c>
      <c r="E191" s="80" t="s">
        <v>21</v>
      </c>
      <c r="I191" s="47"/>
      <c r="J191" s="25"/>
      <c r="K191" s="25"/>
      <c r="L191" s="25"/>
      <c r="M191" s="25"/>
      <c r="N191" s="108"/>
      <c r="O191" s="108"/>
      <c r="P191" s="108"/>
      <c r="Q191" s="108"/>
      <c r="R191" s="108"/>
      <c r="S191" s="108"/>
      <c r="T191" s="108"/>
      <c r="U191" s="108"/>
      <c r="V191" s="108"/>
      <c r="W191" s="108"/>
      <c r="X191" s="108"/>
      <c r="Y191" s="108"/>
      <c r="Z191" s="126"/>
    </row>
    <row r="192" spans="1:26" ht="20.100000000000001" customHeight="1" x14ac:dyDescent="0.15">
      <c r="A192" s="85"/>
      <c r="B192" s="85"/>
      <c r="C192" s="128"/>
      <c r="D192" s="108"/>
      <c r="E192" s="108"/>
      <c r="F192" s="108"/>
      <c r="G192" s="108"/>
      <c r="H192" s="108"/>
      <c r="I192" s="123"/>
      <c r="J192" s="127" t="str">
        <f>日付例&amp;"　年月日を入力してください。個人の場合や設立日が1900/3/31以前の場合は、入力不要です。"</f>
        <v>例)2024/4/1、R6/4/1　年月日を入力してください。個人の場合や設立日が1900/3/31以前の場合は、入力不要です。</v>
      </c>
      <c r="K192" s="124"/>
      <c r="L192" s="124"/>
      <c r="M192" s="124"/>
      <c r="N192" s="124"/>
      <c r="O192" s="124"/>
      <c r="P192" s="124"/>
      <c r="Q192" s="124"/>
      <c r="R192" s="124"/>
      <c r="S192" s="124"/>
      <c r="T192" s="124"/>
      <c r="U192" s="124"/>
      <c r="V192" s="124"/>
      <c r="W192" s="124"/>
      <c r="X192" s="124"/>
      <c r="Y192" s="124"/>
      <c r="Z192" s="126"/>
    </row>
    <row r="193" spans="1:27" ht="20.100000000000001" customHeight="1" x14ac:dyDescent="0.15">
      <c r="A193" s="85"/>
      <c r="B193" s="85"/>
      <c r="C193" s="110"/>
      <c r="D193" s="106">
        <v>6</v>
      </c>
      <c r="E193" s="80" t="s">
        <v>78</v>
      </c>
      <c r="F193" s="108"/>
      <c r="G193" s="108"/>
      <c r="H193" s="108"/>
      <c r="I193" s="47"/>
      <c r="J193" s="25"/>
      <c r="K193" s="25"/>
      <c r="L193" s="25"/>
      <c r="M193" s="25"/>
      <c r="N193" s="219"/>
      <c r="O193" s="177"/>
      <c r="P193" s="177"/>
      <c r="Q193" s="177"/>
      <c r="R193" s="177"/>
      <c r="S193" s="177"/>
      <c r="T193" s="177"/>
      <c r="U193" s="177"/>
      <c r="V193" s="177"/>
      <c r="W193" s="177"/>
      <c r="X193" s="177"/>
      <c r="Y193" s="177"/>
      <c r="Z193" s="220"/>
      <c r="AA193" s="128"/>
    </row>
    <row r="194" spans="1:27" ht="20.100000000000001" customHeight="1" x14ac:dyDescent="0.15">
      <c r="A194" s="85"/>
      <c r="B194" s="85"/>
      <c r="C194" s="110"/>
      <c r="D194" s="106"/>
      <c r="E194" s="108"/>
      <c r="F194" s="108"/>
      <c r="G194" s="108"/>
      <c r="H194" s="108"/>
      <c r="I194" s="221"/>
      <c r="J194" s="127" t="str">
        <f>日付例&amp;"　年月日を入力してください。創業日が1900/3/31以前の場合は、入力不要です。"</f>
        <v>例)2024/4/1、R6/4/1　年月日を入力してください。創業日が1900/3/31以前の場合は、入力不要です。</v>
      </c>
      <c r="K194" s="127"/>
      <c r="L194" s="127"/>
      <c r="M194" s="222"/>
      <c r="N194" s="223"/>
      <c r="O194" s="127"/>
      <c r="P194" s="222"/>
      <c r="Q194" s="127"/>
      <c r="R194" s="127"/>
      <c r="S194" s="127"/>
      <c r="T194" s="127"/>
      <c r="U194" s="127"/>
      <c r="V194" s="127"/>
      <c r="W194" s="127"/>
      <c r="X194" s="127"/>
      <c r="Y194" s="127"/>
      <c r="Z194" s="137"/>
      <c r="AA194" s="128"/>
    </row>
    <row r="195" spans="1:27" ht="20.100000000000001" customHeight="1" x14ac:dyDescent="0.15">
      <c r="A195" s="85"/>
      <c r="B195" s="85"/>
      <c r="C195" s="110"/>
      <c r="D195" s="106">
        <v>7</v>
      </c>
      <c r="E195" s="108" t="s">
        <v>22</v>
      </c>
      <c r="F195" s="108"/>
      <c r="G195" s="108"/>
      <c r="H195" s="108"/>
      <c r="I195" s="47"/>
      <c r="J195" s="61"/>
      <c r="K195" s="61"/>
      <c r="L195" s="61"/>
      <c r="M195" s="61"/>
      <c r="N195" s="224" t="s">
        <v>23</v>
      </c>
      <c r="O195" s="47"/>
      <c r="P195" s="56"/>
      <c r="Q195" s="56"/>
      <c r="R195" s="56"/>
      <c r="S195" s="225" t="s">
        <v>24</v>
      </c>
      <c r="U195" s="177"/>
      <c r="V195" s="177"/>
      <c r="W195" s="177"/>
      <c r="X195" s="177"/>
      <c r="Y195" s="177"/>
      <c r="Z195" s="220"/>
      <c r="AA195" s="128"/>
    </row>
    <row r="196" spans="1:27" ht="20.100000000000001" customHeight="1" x14ac:dyDescent="0.15">
      <c r="A196" s="85"/>
      <c r="B196" s="85"/>
      <c r="C196" s="110"/>
      <c r="D196" s="106"/>
      <c r="E196" s="218" t="s">
        <v>25</v>
      </c>
      <c r="F196" s="108"/>
      <c r="G196" s="108"/>
      <c r="H196" s="108"/>
      <c r="I196" s="221"/>
      <c r="J196" s="127" t="str">
        <f>日付例&amp;"　年月日を入力してください。"</f>
        <v>例)2024/4/1、R6/4/1　年月日を入力してください。</v>
      </c>
      <c r="K196" s="127"/>
      <c r="L196" s="127"/>
      <c r="M196" s="222"/>
      <c r="N196" s="223"/>
      <c r="O196" s="127"/>
      <c r="P196" s="222"/>
      <c r="Q196" s="127"/>
      <c r="R196" s="127"/>
      <c r="S196" s="127"/>
      <c r="T196" s="127"/>
      <c r="U196" s="127"/>
      <c r="V196" s="127"/>
      <c r="W196" s="127"/>
      <c r="X196" s="127"/>
      <c r="Y196" s="127"/>
      <c r="Z196" s="137"/>
      <c r="AA196" s="128"/>
    </row>
    <row r="197" spans="1:27" ht="20.100000000000001" customHeight="1" x14ac:dyDescent="0.15">
      <c r="A197" s="85"/>
      <c r="B197" s="85"/>
      <c r="C197" s="110"/>
      <c r="D197" s="106">
        <v>8</v>
      </c>
      <c r="E197" s="226" t="s">
        <v>98</v>
      </c>
      <c r="F197" s="108"/>
      <c r="G197" s="108"/>
      <c r="H197" s="108"/>
      <c r="I197" s="47"/>
      <c r="J197" s="61"/>
      <c r="K197" s="61"/>
      <c r="L197" s="61"/>
      <c r="M197" s="61"/>
      <c r="N197" s="113"/>
      <c r="O197" s="177"/>
      <c r="P197" s="176"/>
      <c r="Q197" s="177"/>
      <c r="R197" s="177"/>
      <c r="S197" s="177"/>
      <c r="T197" s="177"/>
      <c r="U197" s="177"/>
      <c r="V197" s="177"/>
      <c r="W197" s="177"/>
      <c r="X197" s="177"/>
      <c r="Y197" s="177"/>
      <c r="Z197" s="220"/>
      <c r="AA197" s="128"/>
    </row>
    <row r="198" spans="1:27" ht="20.100000000000001" customHeight="1" x14ac:dyDescent="0.15">
      <c r="A198" s="85"/>
      <c r="B198" s="85"/>
      <c r="C198" s="110"/>
      <c r="D198" s="106"/>
      <c r="E198" s="218" t="s">
        <v>79</v>
      </c>
      <c r="F198" s="108"/>
      <c r="G198" s="108"/>
      <c r="H198" s="108"/>
      <c r="I198" s="227"/>
      <c r="J198" s="127" t="str">
        <f>日付例&amp;"　年月日を入力してください。"</f>
        <v>例)2024/4/1、R6/4/1　年月日を入力してください。</v>
      </c>
      <c r="K198" s="127"/>
      <c r="L198" s="127"/>
      <c r="M198" s="222"/>
      <c r="N198" s="223"/>
      <c r="O198" s="127"/>
      <c r="P198" s="222"/>
      <c r="Q198" s="127"/>
      <c r="R198" s="127"/>
      <c r="X198" s="127"/>
      <c r="Y198" s="127"/>
      <c r="Z198" s="137"/>
      <c r="AA198" s="128"/>
    </row>
    <row r="199" spans="1:27" ht="20.100000000000001" customHeight="1" x14ac:dyDescent="0.15">
      <c r="A199" s="85"/>
      <c r="B199" s="85"/>
      <c r="C199" s="110"/>
      <c r="D199" s="106">
        <v>9</v>
      </c>
      <c r="E199" s="80" t="s">
        <v>106</v>
      </c>
      <c r="I199" s="107"/>
      <c r="J199" s="107"/>
      <c r="K199" s="107"/>
      <c r="L199" s="107"/>
      <c r="M199" s="108"/>
      <c r="N199" s="108"/>
      <c r="O199" s="108"/>
      <c r="P199" s="108"/>
      <c r="Q199" s="108"/>
      <c r="R199" s="108"/>
      <c r="S199" s="108"/>
      <c r="T199" s="108"/>
      <c r="U199" s="108"/>
      <c r="V199" s="108"/>
      <c r="W199" s="108"/>
      <c r="X199" s="108"/>
      <c r="Z199" s="109"/>
    </row>
    <row r="200" spans="1:27" ht="20.100000000000001" customHeight="1" x14ac:dyDescent="0.15">
      <c r="A200" s="85">
        <f>IFERROR(IF(TRIM($I200)="",1001,0),3)</f>
        <v>1001</v>
      </c>
      <c r="B200" s="85"/>
      <c r="C200" s="110"/>
      <c r="E200" s="228" t="s">
        <v>80</v>
      </c>
      <c r="F200" s="229"/>
      <c r="G200" s="229"/>
      <c r="H200" s="230"/>
      <c r="I200" s="68"/>
      <c r="J200" s="74"/>
      <c r="K200" s="74"/>
      <c r="L200" s="74"/>
      <c r="M200" s="75"/>
      <c r="Y200" s="108"/>
      <c r="Z200" s="109"/>
    </row>
    <row r="201" spans="1:27" ht="20.100000000000001" customHeight="1" x14ac:dyDescent="0.15">
      <c r="A201" s="85">
        <f>IFERROR(IF(TRIM($I201)="",1001,0),3)</f>
        <v>1001</v>
      </c>
      <c r="B201" s="85"/>
      <c r="C201" s="110"/>
      <c r="D201" s="106"/>
      <c r="E201" s="231" t="s">
        <v>81</v>
      </c>
      <c r="F201" s="232"/>
      <c r="G201" s="232"/>
      <c r="H201" s="233"/>
      <c r="I201" s="44"/>
      <c r="J201" s="76"/>
      <c r="K201" s="76"/>
      <c r="L201" s="76"/>
      <c r="M201" s="77"/>
      <c r="Y201" s="108"/>
      <c r="Z201" s="109"/>
    </row>
    <row r="202" spans="1:27" ht="20.100000000000001" customHeight="1" x14ac:dyDescent="0.15">
      <c r="A202" s="85">
        <f>IFERROR(IF(TRIM($I202)="",1001,0),3)</f>
        <v>1001</v>
      </c>
      <c r="B202" s="85"/>
      <c r="C202" s="110"/>
      <c r="D202" s="106"/>
      <c r="E202" s="234" t="s">
        <v>82</v>
      </c>
      <c r="F202" s="235"/>
      <c r="G202" s="235"/>
      <c r="H202" s="236"/>
      <c r="I202" s="44"/>
      <c r="J202" s="76"/>
      <c r="K202" s="76"/>
      <c r="L202" s="76"/>
      <c r="M202" s="77"/>
      <c r="Y202" s="108"/>
      <c r="Z202" s="109"/>
    </row>
    <row r="203" spans="1:27" ht="20.100000000000001" customHeight="1" x14ac:dyDescent="0.15">
      <c r="A203" s="85"/>
      <c r="B203" s="85"/>
      <c r="C203" s="110"/>
      <c r="D203" s="106"/>
      <c r="E203" s="231" t="s">
        <v>83</v>
      </c>
      <c r="F203" s="232"/>
      <c r="G203" s="232"/>
      <c r="H203" s="233"/>
      <c r="I203" s="237">
        <f>I200+I201+I202</f>
        <v>0</v>
      </c>
      <c r="J203" s="238"/>
      <c r="K203" s="238"/>
      <c r="L203" s="238"/>
      <c r="M203" s="239"/>
      <c r="Y203" s="108"/>
      <c r="Z203" s="109"/>
    </row>
    <row r="204" spans="1:27" ht="20.100000000000001" customHeight="1" x14ac:dyDescent="0.15">
      <c r="A204" s="85">
        <f>IFERROR(IF(TRIM($I204)="",1001,0),3)</f>
        <v>1001</v>
      </c>
      <c r="B204" s="85"/>
      <c r="C204" s="110"/>
      <c r="D204" s="106"/>
      <c r="E204" s="240" t="s">
        <v>84</v>
      </c>
      <c r="F204" s="241"/>
      <c r="G204" s="241"/>
      <c r="H204" s="242"/>
      <c r="I204" s="48"/>
      <c r="J204" s="49"/>
      <c r="K204" s="49"/>
      <c r="L204" s="49"/>
      <c r="M204" s="50"/>
      <c r="Y204" s="108"/>
      <c r="Z204" s="109"/>
    </row>
    <row r="205" spans="1:27" ht="20.100000000000001" customHeight="1" x14ac:dyDescent="0.15">
      <c r="A205" s="85"/>
      <c r="B205" s="85"/>
      <c r="C205" s="110"/>
      <c r="D205" s="106"/>
      <c r="E205" s="111"/>
      <c r="F205" s="112"/>
      <c r="G205" s="113"/>
      <c r="H205" s="113"/>
      <c r="I205" s="219"/>
      <c r="J205" s="113"/>
      <c r="K205" s="113"/>
      <c r="Y205" s="108"/>
      <c r="Z205" s="109"/>
    </row>
    <row r="206" spans="1:27" ht="20.100000000000001" customHeight="1" x14ac:dyDescent="0.15">
      <c r="A206" s="85"/>
      <c r="B206" s="85"/>
      <c r="C206" s="110"/>
      <c r="D206" s="106">
        <v>10</v>
      </c>
      <c r="E206" s="80" t="s">
        <v>26</v>
      </c>
      <c r="I206" s="24"/>
      <c r="J206" s="25"/>
      <c r="K206" s="25"/>
      <c r="L206" s="25"/>
      <c r="M206" s="25"/>
      <c r="N206" s="108"/>
      <c r="O206" s="108"/>
      <c r="P206" s="108"/>
      <c r="Q206" s="108"/>
      <c r="R206" s="108"/>
      <c r="S206" s="108"/>
      <c r="T206" s="108"/>
      <c r="U206" s="108"/>
      <c r="V206" s="108"/>
      <c r="W206" s="108"/>
      <c r="X206" s="108"/>
      <c r="Y206" s="108"/>
      <c r="Z206" s="126"/>
    </row>
    <row r="207" spans="1:27" ht="60" customHeight="1" x14ac:dyDescent="0.15">
      <c r="A207" s="85"/>
      <c r="B207" s="85"/>
      <c r="C207" s="128"/>
      <c r="D207" s="108"/>
      <c r="E207" s="108"/>
      <c r="F207" s="108"/>
      <c r="G207" s="108"/>
      <c r="H207" s="108"/>
      <c r="I207" s="123"/>
      <c r="J207" s="133" t="s">
        <v>101</v>
      </c>
      <c r="K207" s="133"/>
      <c r="L207" s="133"/>
      <c r="M207" s="133"/>
      <c r="N207" s="133"/>
      <c r="O207" s="133"/>
      <c r="P207" s="133"/>
      <c r="Q207" s="133"/>
      <c r="R207" s="133"/>
      <c r="S207" s="133"/>
      <c r="T207" s="133"/>
      <c r="U207" s="133"/>
      <c r="V207" s="133"/>
      <c r="W207" s="133"/>
      <c r="X207" s="133"/>
      <c r="Y207" s="133"/>
      <c r="Z207" s="126"/>
    </row>
    <row r="208" spans="1:27" ht="20.100000000000001" customHeight="1" x14ac:dyDescent="0.15">
      <c r="A208" s="85"/>
      <c r="B208" s="85"/>
      <c r="C208" s="101"/>
      <c r="D208" s="106">
        <v>11</v>
      </c>
      <c r="E208" s="108" t="s">
        <v>27</v>
      </c>
      <c r="F208" s="144"/>
      <c r="G208" s="144"/>
      <c r="H208" s="144"/>
      <c r="I208" s="108"/>
      <c r="J208" s="108"/>
      <c r="K208" s="108"/>
      <c r="L208" s="108"/>
      <c r="M208" s="108"/>
      <c r="N208" s="108"/>
      <c r="O208" s="108"/>
      <c r="P208" s="108"/>
      <c r="Q208" s="108"/>
      <c r="R208" s="108"/>
      <c r="S208" s="108"/>
      <c r="T208" s="108"/>
      <c r="U208" s="108"/>
      <c r="V208" s="108"/>
      <c r="W208" s="108"/>
      <c r="X208" s="108"/>
      <c r="Y208" s="108"/>
      <c r="Z208" s="126"/>
      <c r="AA208" s="128"/>
    </row>
    <row r="209" spans="1:27" ht="20.100000000000001" customHeight="1" x14ac:dyDescent="0.15">
      <c r="A209" s="85"/>
      <c r="B209" s="85"/>
      <c r="C209" s="110"/>
      <c r="D209" s="109"/>
      <c r="E209" s="243" t="s">
        <v>2</v>
      </c>
      <c r="F209" s="244"/>
      <c r="G209" s="244"/>
      <c r="H209" s="245"/>
      <c r="I209" s="246" t="s">
        <v>85</v>
      </c>
      <c r="J209" s="247"/>
      <c r="K209" s="247"/>
      <c r="L209" s="247"/>
      <c r="M209" s="248"/>
      <c r="Z209" s="109"/>
      <c r="AA209" s="128"/>
    </row>
    <row r="210" spans="1:27" ht="20.100000000000001" customHeight="1" x14ac:dyDescent="0.15">
      <c r="A210" s="85"/>
      <c r="B210" s="85"/>
      <c r="C210" s="110"/>
      <c r="D210" s="109"/>
      <c r="E210" s="249" t="s">
        <v>28</v>
      </c>
      <c r="F210" s="250"/>
      <c r="G210" s="250"/>
      <c r="H210" s="251"/>
      <c r="I210" s="68"/>
      <c r="J210" s="69"/>
      <c r="K210" s="69"/>
      <c r="L210" s="69"/>
      <c r="M210" s="70"/>
      <c r="Z210" s="109"/>
      <c r="AA210" s="128"/>
    </row>
    <row r="211" spans="1:27" ht="20.100000000000001" customHeight="1" x14ac:dyDescent="0.15">
      <c r="A211" s="85"/>
      <c r="B211" s="85"/>
      <c r="C211" s="110"/>
      <c r="D211" s="109"/>
      <c r="E211" s="252" t="s">
        <v>29</v>
      </c>
      <c r="F211" s="253"/>
      <c r="G211" s="253"/>
      <c r="H211" s="254"/>
      <c r="I211" s="44"/>
      <c r="J211" s="45"/>
      <c r="K211" s="45"/>
      <c r="L211" s="45"/>
      <c r="M211" s="46"/>
      <c r="Z211" s="109"/>
      <c r="AA211" s="128"/>
    </row>
    <row r="212" spans="1:27" ht="20.100000000000001" customHeight="1" x14ac:dyDescent="0.15">
      <c r="A212" s="85"/>
      <c r="B212" s="85"/>
      <c r="C212" s="110"/>
      <c r="D212" s="109"/>
      <c r="E212" s="252" t="s">
        <v>30</v>
      </c>
      <c r="F212" s="253"/>
      <c r="G212" s="253"/>
      <c r="H212" s="254"/>
      <c r="I212" s="44"/>
      <c r="J212" s="45"/>
      <c r="K212" s="45"/>
      <c r="L212" s="45"/>
      <c r="M212" s="46"/>
      <c r="Z212" s="109"/>
      <c r="AA212" s="128"/>
    </row>
    <row r="213" spans="1:27" ht="20.100000000000001" customHeight="1" thickBot="1" x14ac:dyDescent="0.2">
      <c r="A213" s="85"/>
      <c r="B213" s="85"/>
      <c r="C213" s="110"/>
      <c r="D213" s="109"/>
      <c r="E213" s="255" t="s">
        <v>31</v>
      </c>
      <c r="F213" s="256"/>
      <c r="G213" s="256"/>
      <c r="H213" s="257"/>
      <c r="I213" s="65"/>
      <c r="J213" s="66"/>
      <c r="K213" s="66"/>
      <c r="L213" s="66"/>
      <c r="M213" s="67"/>
      <c r="Z213" s="109"/>
      <c r="AA213" s="128"/>
    </row>
    <row r="214" spans="1:27" ht="20.100000000000001" customHeight="1" thickTop="1" x14ac:dyDescent="0.15">
      <c r="A214" s="85"/>
      <c r="B214" s="85"/>
      <c r="C214" s="110"/>
      <c r="E214" s="258" t="s">
        <v>86</v>
      </c>
      <c r="F214" s="259"/>
      <c r="G214" s="259"/>
      <c r="H214" s="260"/>
      <c r="I214" s="261">
        <f>I210+I212+I213</f>
        <v>0</v>
      </c>
      <c r="J214" s="262"/>
      <c r="K214" s="262"/>
      <c r="L214" s="262"/>
      <c r="M214" s="263"/>
      <c r="Z214" s="109"/>
      <c r="AA214" s="128"/>
    </row>
    <row r="215" spans="1:27" ht="20.100000000000001" customHeight="1" x14ac:dyDescent="0.15">
      <c r="A215" s="85"/>
      <c r="B215" s="85"/>
      <c r="C215" s="110"/>
      <c r="D215" s="106"/>
      <c r="E215" s="108"/>
      <c r="F215" s="108"/>
      <c r="G215" s="108"/>
      <c r="H215" s="108"/>
      <c r="I215" s="177"/>
      <c r="J215" s="177"/>
      <c r="K215" s="177"/>
      <c r="L215" s="113"/>
      <c r="M215" s="113"/>
      <c r="N215" s="113"/>
      <c r="O215" s="177"/>
      <c r="P215" s="177"/>
      <c r="Q215" s="177"/>
      <c r="R215" s="177"/>
      <c r="S215" s="177"/>
      <c r="T215" s="177"/>
      <c r="U215" s="177"/>
      <c r="V215" s="177"/>
      <c r="W215" s="177"/>
      <c r="X215" s="177"/>
      <c r="Y215" s="177"/>
      <c r="Z215" s="220"/>
      <c r="AA215" s="128"/>
    </row>
    <row r="216" spans="1:27" ht="20.100000000000001" customHeight="1" x14ac:dyDescent="0.15">
      <c r="A216" s="85"/>
      <c r="B216" s="85"/>
      <c r="C216" s="110"/>
      <c r="D216" s="106">
        <v>12</v>
      </c>
      <c r="E216" s="108" t="s">
        <v>32</v>
      </c>
      <c r="F216" s="108"/>
      <c r="G216" s="108"/>
      <c r="H216" s="108"/>
      <c r="I216" s="151"/>
      <c r="Z216" s="109"/>
      <c r="AA216" s="128"/>
    </row>
    <row r="217" spans="1:27" ht="20.100000000000001" customHeight="1" x14ac:dyDescent="0.15">
      <c r="A217" s="85"/>
      <c r="B217" s="85"/>
      <c r="C217" s="110"/>
      <c r="D217" s="109"/>
      <c r="E217" s="243" t="s">
        <v>2</v>
      </c>
      <c r="F217" s="244"/>
      <c r="G217" s="244"/>
      <c r="H217" s="245"/>
      <c r="I217" s="246" t="s">
        <v>87</v>
      </c>
      <c r="J217" s="247"/>
      <c r="K217" s="247"/>
      <c r="L217" s="247"/>
      <c r="M217" s="248"/>
      <c r="Z217" s="109"/>
      <c r="AA217" s="128"/>
    </row>
    <row r="218" spans="1:27" ht="20.100000000000001" customHeight="1" x14ac:dyDescent="0.15">
      <c r="A218" s="85"/>
      <c r="B218" s="85"/>
      <c r="C218" s="110"/>
      <c r="D218" s="106"/>
      <c r="E218" s="264" t="s">
        <v>88</v>
      </c>
      <c r="F218" s="265"/>
      <c r="G218" s="265"/>
      <c r="H218" s="266"/>
      <c r="I218" s="68"/>
      <c r="J218" s="69"/>
      <c r="K218" s="69"/>
      <c r="L218" s="69"/>
      <c r="M218" s="70"/>
      <c r="N218" s="80" t="s">
        <v>89</v>
      </c>
      <c r="Z218" s="109"/>
      <c r="AA218" s="128"/>
    </row>
    <row r="219" spans="1:27" ht="20.100000000000001" customHeight="1" thickBot="1" x14ac:dyDescent="0.2">
      <c r="A219" s="85"/>
      <c r="B219" s="85"/>
      <c r="C219" s="110"/>
      <c r="D219" s="106"/>
      <c r="E219" s="267" t="s">
        <v>90</v>
      </c>
      <c r="F219" s="268"/>
      <c r="G219" s="268"/>
      <c r="H219" s="269"/>
      <c r="I219" s="65"/>
      <c r="J219" s="66"/>
      <c r="K219" s="66"/>
      <c r="L219" s="66"/>
      <c r="M219" s="67"/>
      <c r="N219" s="80" t="s">
        <v>89</v>
      </c>
      <c r="Z219" s="109"/>
      <c r="AA219" s="128"/>
    </row>
    <row r="220" spans="1:27" ht="20.100000000000001" customHeight="1" thickTop="1" x14ac:dyDescent="0.15">
      <c r="A220" s="85"/>
      <c r="B220" s="85"/>
      <c r="C220" s="110"/>
      <c r="D220" s="106"/>
      <c r="E220" s="270" t="s">
        <v>33</v>
      </c>
      <c r="F220" s="271"/>
      <c r="G220" s="271"/>
      <c r="H220" s="272"/>
      <c r="I220" s="273" t="str">
        <f>IFERROR(ROUND(I218*100/I219,1),"")</f>
        <v/>
      </c>
      <c r="J220" s="274"/>
      <c r="K220" s="274"/>
      <c r="L220" s="274"/>
      <c r="M220" s="275"/>
      <c r="N220" s="80" t="s">
        <v>6</v>
      </c>
      <c r="Z220" s="109"/>
      <c r="AA220" s="128"/>
    </row>
    <row r="221" spans="1:27" ht="20.100000000000001" customHeight="1" x14ac:dyDescent="0.15">
      <c r="A221" s="85"/>
      <c r="B221" s="85"/>
      <c r="C221" s="110"/>
      <c r="D221" s="106"/>
      <c r="E221" s="177"/>
      <c r="F221" s="177"/>
      <c r="G221" s="177"/>
      <c r="H221" s="177"/>
      <c r="I221" s="177"/>
      <c r="J221" s="177"/>
      <c r="K221" s="177"/>
      <c r="L221" s="177"/>
      <c r="M221" s="177"/>
      <c r="N221" s="177"/>
      <c r="O221" s="177"/>
      <c r="P221" s="177"/>
      <c r="Q221" s="177"/>
      <c r="R221" s="177"/>
      <c r="S221" s="177"/>
      <c r="T221" s="177"/>
      <c r="U221" s="177"/>
      <c r="V221" s="177"/>
      <c r="W221" s="177"/>
      <c r="X221" s="177"/>
      <c r="Y221" s="177"/>
      <c r="Z221" s="220"/>
      <c r="AA221" s="128"/>
    </row>
    <row r="222" spans="1:27" ht="20.100000000000001" customHeight="1" x14ac:dyDescent="0.15">
      <c r="A222" s="85"/>
      <c r="B222" s="85"/>
      <c r="C222" s="110"/>
      <c r="D222" s="106">
        <v>13</v>
      </c>
      <c r="E222" s="225" t="s">
        <v>410</v>
      </c>
      <c r="F222" s="177"/>
      <c r="G222" s="177"/>
      <c r="H222" s="177"/>
      <c r="I222" s="71"/>
      <c r="J222" s="72"/>
      <c r="K222" s="72"/>
      <c r="L222" s="72"/>
      <c r="M222" s="72"/>
      <c r="N222" s="72"/>
      <c r="O222" s="72"/>
      <c r="P222" s="72"/>
      <c r="Q222" s="72"/>
      <c r="R222" s="72"/>
      <c r="S222" s="72"/>
      <c r="T222" s="72"/>
      <c r="U222" s="72"/>
      <c r="V222" s="72"/>
      <c r="W222" s="72"/>
      <c r="X222" s="72"/>
      <c r="Y222" s="72"/>
      <c r="Z222" s="220"/>
      <c r="AA222" s="108"/>
    </row>
    <row r="223" spans="1:27" ht="20.100000000000001" customHeight="1" x14ac:dyDescent="0.15">
      <c r="A223" s="85"/>
      <c r="B223" s="85"/>
      <c r="C223" s="110"/>
      <c r="D223" s="106"/>
      <c r="E223" s="177"/>
      <c r="F223" s="177"/>
      <c r="G223" s="177"/>
      <c r="H223" s="177"/>
      <c r="I223" s="177"/>
      <c r="J223" s="127" t="s">
        <v>398</v>
      </c>
      <c r="K223" s="177"/>
      <c r="L223" s="177"/>
      <c r="M223" s="177"/>
      <c r="N223" s="177"/>
      <c r="O223" s="177"/>
      <c r="P223" s="177"/>
      <c r="Q223" s="177"/>
      <c r="R223" s="177"/>
      <c r="S223" s="177"/>
      <c r="T223" s="177"/>
      <c r="U223" s="177"/>
      <c r="V223" s="177"/>
      <c r="W223" s="177"/>
      <c r="X223" s="177"/>
      <c r="Y223" s="177"/>
      <c r="Z223" s="220"/>
      <c r="AA223" s="108"/>
    </row>
    <row r="224" spans="1:27" ht="20.100000000000001" customHeight="1" x14ac:dyDescent="0.15">
      <c r="A224" s="85">
        <f>IFERROR(IF(TRIM($I224)="",1001,0),3)</f>
        <v>1001</v>
      </c>
      <c r="B224" s="85"/>
      <c r="C224" s="110"/>
      <c r="D224" s="106">
        <v>14</v>
      </c>
      <c r="E224" s="80" t="s">
        <v>386</v>
      </c>
      <c r="I224" s="24"/>
      <c r="J224" s="25"/>
      <c r="K224" s="25"/>
      <c r="L224" s="25"/>
      <c r="M224" s="25"/>
      <c r="N224" s="108"/>
      <c r="O224" s="108"/>
      <c r="P224" s="108"/>
      <c r="Q224" s="108"/>
      <c r="R224" s="108"/>
      <c r="S224" s="108"/>
      <c r="T224" s="108"/>
      <c r="U224" s="108"/>
      <c r="V224" s="108"/>
      <c r="W224" s="108"/>
      <c r="X224" s="108"/>
      <c r="Y224" s="108"/>
      <c r="Z224" s="126"/>
    </row>
    <row r="225" spans="1:27" ht="30" customHeight="1" x14ac:dyDescent="0.15">
      <c r="A225" s="85"/>
      <c r="B225" s="85"/>
      <c r="C225" s="128"/>
      <c r="D225" s="108"/>
      <c r="E225" s="147" t="s">
        <v>387</v>
      </c>
      <c r="F225" s="108"/>
      <c r="G225" s="108"/>
      <c r="H225" s="108"/>
      <c r="I225" s="123"/>
      <c r="J225" s="133" t="s">
        <v>388</v>
      </c>
      <c r="K225" s="133"/>
      <c r="L225" s="133"/>
      <c r="M225" s="133"/>
      <c r="N225" s="133"/>
      <c r="O225" s="133"/>
      <c r="P225" s="133"/>
      <c r="Q225" s="133"/>
      <c r="R225" s="133"/>
      <c r="S225" s="133"/>
      <c r="T225" s="133"/>
      <c r="U225" s="133"/>
      <c r="V225" s="133"/>
      <c r="W225" s="133"/>
      <c r="X225" s="133"/>
      <c r="Y225" s="133"/>
      <c r="Z225" s="126"/>
    </row>
    <row r="226" spans="1:27" ht="20.100000000000001" customHeight="1" x14ac:dyDescent="0.15">
      <c r="A226" s="85">
        <f>IFERROR(IF(TRIM($I226)="",1001,0),3)</f>
        <v>1001</v>
      </c>
      <c r="B226" s="85"/>
      <c r="C226" s="110"/>
      <c r="D226" s="106">
        <v>15</v>
      </c>
      <c r="E226" s="80" t="s">
        <v>397</v>
      </c>
      <c r="I226" s="24"/>
      <c r="J226" s="25"/>
      <c r="K226" s="25"/>
      <c r="L226" s="25"/>
      <c r="M226" s="25"/>
      <c r="N226" s="108"/>
      <c r="O226" s="108"/>
      <c r="P226" s="108"/>
      <c r="Q226" s="108"/>
      <c r="R226" s="108"/>
      <c r="S226" s="108"/>
      <c r="T226" s="108"/>
      <c r="U226" s="108"/>
      <c r="V226" s="108"/>
      <c r="W226" s="108"/>
      <c r="X226" s="108"/>
      <c r="Y226" s="108"/>
      <c r="Z226" s="126"/>
    </row>
    <row r="227" spans="1:27" ht="19.899999999999999" customHeight="1" x14ac:dyDescent="0.15">
      <c r="A227" s="85"/>
      <c r="B227" s="85"/>
      <c r="C227" s="128"/>
      <c r="D227" s="108"/>
      <c r="E227" s="147" t="s">
        <v>387</v>
      </c>
      <c r="F227" s="108"/>
      <c r="G227" s="108"/>
      <c r="H227" s="108"/>
      <c r="I227" s="123"/>
      <c r="J227" s="127" t="s">
        <v>398</v>
      </c>
      <c r="K227" s="127"/>
      <c r="L227" s="127"/>
      <c r="M227" s="127"/>
      <c r="N227" s="127"/>
      <c r="O227" s="127"/>
      <c r="P227" s="127"/>
      <c r="Q227" s="127"/>
      <c r="R227" s="127"/>
      <c r="S227" s="127"/>
      <c r="T227" s="127"/>
      <c r="U227" s="127"/>
      <c r="V227" s="127"/>
      <c r="W227" s="127"/>
      <c r="X227" s="127"/>
      <c r="Y227" s="127"/>
      <c r="Z227" s="126"/>
    </row>
    <row r="228" spans="1:27" ht="20.100000000000001" customHeight="1" x14ac:dyDescent="0.15">
      <c r="A228" s="85"/>
      <c r="B228" s="85"/>
      <c r="C228" s="138"/>
      <c r="D228" s="119"/>
      <c r="E228" s="119"/>
      <c r="F228" s="119"/>
      <c r="G228" s="119"/>
      <c r="H228" s="119"/>
      <c r="I228" s="119"/>
      <c r="J228" s="139"/>
      <c r="K228" s="139"/>
      <c r="L228" s="139"/>
      <c r="M228" s="161"/>
      <c r="N228" s="139"/>
      <c r="O228" s="139"/>
      <c r="P228" s="161"/>
      <c r="Q228" s="139"/>
      <c r="R228" s="139"/>
      <c r="S228" s="139"/>
      <c r="T228" s="139"/>
      <c r="U228" s="139"/>
      <c r="V228" s="139"/>
      <c r="W228" s="139"/>
      <c r="X228" s="139"/>
      <c r="Y228" s="139"/>
      <c r="Z228" s="276"/>
      <c r="AA228" s="128"/>
    </row>
    <row r="229" spans="1:27" ht="20.100000000000001" customHeight="1" x14ac:dyDescent="0.15">
      <c r="A229" s="85"/>
      <c r="B229" s="85"/>
      <c r="C229" s="108"/>
      <c r="D229" s="108"/>
      <c r="E229" s="108"/>
      <c r="F229" s="108"/>
      <c r="G229" s="108"/>
      <c r="H229" s="108"/>
      <c r="I229" s="108"/>
      <c r="J229" s="142"/>
      <c r="K229" s="142"/>
      <c r="L229" s="142"/>
      <c r="M229" s="162"/>
      <c r="N229" s="142"/>
      <c r="O229" s="142"/>
      <c r="P229" s="162"/>
      <c r="Q229" s="142"/>
      <c r="R229" s="142"/>
      <c r="S229" s="142"/>
      <c r="T229" s="142"/>
      <c r="U229" s="142"/>
      <c r="V229" s="142"/>
      <c r="W229" s="142"/>
      <c r="X229" s="142"/>
      <c r="Y229" s="142"/>
      <c r="Z229" s="142"/>
      <c r="AA229" s="142"/>
    </row>
    <row r="230" spans="1:27" ht="20.100000000000001" customHeight="1" x14ac:dyDescent="0.15">
      <c r="A230" s="171"/>
      <c r="B230" s="85"/>
      <c r="C230" s="108"/>
      <c r="D230" s="108"/>
      <c r="E230" s="108"/>
      <c r="F230" s="108"/>
      <c r="G230" s="108"/>
      <c r="H230" s="108"/>
      <c r="I230" s="142"/>
      <c r="J230" s="108"/>
      <c r="K230" s="108"/>
      <c r="L230" s="150"/>
      <c r="M230" s="108"/>
      <c r="N230" s="108"/>
      <c r="O230" s="108"/>
      <c r="P230" s="108"/>
      <c r="Q230" s="108"/>
      <c r="R230" s="108"/>
      <c r="S230" s="108"/>
      <c r="T230" s="108"/>
      <c r="U230" s="108"/>
      <c r="V230" s="108"/>
      <c r="W230" s="108"/>
      <c r="X230" s="108"/>
      <c r="Y230" s="108"/>
      <c r="Z230" s="108"/>
    </row>
    <row r="231" spans="1:27" ht="20.100000000000001" customHeight="1" x14ac:dyDescent="0.15">
      <c r="A231" s="171"/>
      <c r="B231" s="85"/>
      <c r="C231" s="96" t="s">
        <v>37</v>
      </c>
      <c r="D231" s="97"/>
      <c r="E231" s="97"/>
      <c r="F231" s="97"/>
      <c r="G231" s="97"/>
      <c r="H231" s="97"/>
      <c r="I231" s="98"/>
      <c r="L231" s="143"/>
    </row>
    <row r="232" spans="1:27" ht="20.100000000000001" customHeight="1" x14ac:dyDescent="0.15">
      <c r="A232" s="171"/>
      <c r="B232" s="85"/>
      <c r="C232" s="101"/>
      <c r="D232" s="144"/>
      <c r="E232" s="144"/>
      <c r="F232" s="144"/>
      <c r="G232" s="144"/>
      <c r="H232" s="144"/>
      <c r="I232" s="144"/>
      <c r="J232" s="103"/>
      <c r="K232" s="103"/>
      <c r="L232" s="154"/>
      <c r="M232" s="154"/>
      <c r="N232" s="103"/>
      <c r="O232" s="103"/>
      <c r="P232" s="103"/>
      <c r="Q232" s="103"/>
      <c r="R232" s="103"/>
      <c r="S232" s="103"/>
      <c r="T232" s="103"/>
      <c r="U232" s="103"/>
      <c r="V232" s="103"/>
      <c r="W232" s="103"/>
      <c r="X232" s="103"/>
      <c r="Y232" s="103"/>
      <c r="Z232" s="145"/>
    </row>
    <row r="233" spans="1:27" ht="20.100000000000001" hidden="1" customHeight="1" x14ac:dyDescent="0.15">
      <c r="A233" s="171"/>
      <c r="B233" s="85"/>
      <c r="C233" s="101"/>
      <c r="D233" s="144"/>
      <c r="E233" s="144"/>
      <c r="F233" s="144"/>
      <c r="G233" s="144"/>
      <c r="H233" s="144"/>
      <c r="I233" s="144"/>
      <c r="J233" s="108"/>
      <c r="K233" s="108"/>
      <c r="L233" s="150"/>
      <c r="M233" s="150"/>
      <c r="N233" s="108"/>
      <c r="O233" s="108"/>
      <c r="P233" s="108"/>
      <c r="Q233" s="108"/>
      <c r="R233" s="108"/>
      <c r="S233" s="108"/>
      <c r="T233" s="108"/>
      <c r="U233" s="108"/>
      <c r="V233" s="108"/>
      <c r="W233" s="108"/>
      <c r="X233" s="108"/>
      <c r="Y233" s="108"/>
      <c r="Z233" s="126"/>
    </row>
    <row r="234" spans="1:27" ht="20.100000000000001" customHeight="1" x14ac:dyDescent="0.15">
      <c r="A234" s="171"/>
      <c r="B234" s="85"/>
      <c r="C234" s="110"/>
      <c r="D234" s="106">
        <v>1</v>
      </c>
      <c r="E234" s="80" t="s">
        <v>36</v>
      </c>
      <c r="J234" s="124"/>
      <c r="K234" s="124"/>
      <c r="L234" s="158"/>
      <c r="M234" s="124"/>
      <c r="N234" s="124"/>
      <c r="O234" s="158"/>
      <c r="P234" s="124"/>
      <c r="Q234" s="124"/>
      <c r="R234" s="158"/>
      <c r="S234" s="124"/>
      <c r="T234" s="124"/>
      <c r="U234" s="124"/>
      <c r="V234" s="124"/>
      <c r="W234" s="124"/>
      <c r="X234" s="124"/>
      <c r="Y234" s="124"/>
      <c r="Z234" s="126"/>
    </row>
    <row r="235" spans="1:27" ht="30" customHeight="1" x14ac:dyDescent="0.15">
      <c r="A235" s="171"/>
      <c r="B235" s="85"/>
      <c r="C235" s="110"/>
      <c r="D235" s="106"/>
      <c r="E235" s="277" t="s">
        <v>93</v>
      </c>
      <c r="F235" s="277"/>
      <c r="G235" s="277"/>
      <c r="H235" s="277"/>
      <c r="I235" s="277"/>
      <c r="J235" s="277"/>
      <c r="K235" s="277"/>
      <c r="L235" s="277"/>
      <c r="M235" s="277"/>
      <c r="N235" s="277"/>
      <c r="O235" s="277"/>
      <c r="P235" s="277"/>
      <c r="Q235" s="277"/>
      <c r="R235" s="277"/>
      <c r="S235" s="277"/>
      <c r="T235" s="277"/>
      <c r="U235" s="277"/>
      <c r="V235" s="277"/>
      <c r="W235" s="277"/>
      <c r="X235" s="277"/>
      <c r="Y235" s="277"/>
      <c r="Z235" s="126"/>
    </row>
    <row r="236" spans="1:27" ht="20.100000000000001" customHeight="1" x14ac:dyDescent="0.15">
      <c r="A236" s="171"/>
      <c r="B236" s="85"/>
      <c r="C236" s="101"/>
      <c r="D236" s="220"/>
      <c r="E236" s="278" t="s">
        <v>91</v>
      </c>
      <c r="F236" s="279"/>
      <c r="G236" s="279"/>
      <c r="H236" s="279"/>
      <c r="I236" s="279"/>
      <c r="J236" s="279"/>
      <c r="K236" s="279"/>
      <c r="L236" s="279"/>
      <c r="M236" s="279"/>
      <c r="N236" s="279"/>
      <c r="O236" s="279"/>
      <c r="P236" s="278" t="s">
        <v>92</v>
      </c>
      <c r="Q236" s="279"/>
      <c r="R236" s="279"/>
      <c r="S236" s="279"/>
      <c r="T236" s="279"/>
      <c r="U236" s="280"/>
      <c r="V236" s="281" t="s">
        <v>94</v>
      </c>
      <c r="W236" s="282"/>
      <c r="X236" s="282"/>
      <c r="Y236" s="283"/>
      <c r="Z236" s="109"/>
    </row>
    <row r="237" spans="1:27" ht="20.100000000000001" customHeight="1" x14ac:dyDescent="0.15">
      <c r="A237" s="171"/>
      <c r="B237" s="85"/>
      <c r="C237" s="101"/>
      <c r="D237" s="220"/>
      <c r="E237" s="10"/>
      <c r="F237" s="11"/>
      <c r="G237" s="11"/>
      <c r="H237" s="11"/>
      <c r="I237" s="11"/>
      <c r="J237" s="284" t="s">
        <v>12</v>
      </c>
      <c r="K237" s="20"/>
      <c r="L237" s="11"/>
      <c r="M237" s="11"/>
      <c r="N237" s="11"/>
      <c r="O237" s="285" t="s">
        <v>12</v>
      </c>
      <c r="P237" s="10"/>
      <c r="Q237" s="11"/>
      <c r="R237" s="11"/>
      <c r="S237" s="284" t="s">
        <v>12</v>
      </c>
      <c r="T237" s="3"/>
      <c r="U237" s="286" t="s">
        <v>12</v>
      </c>
      <c r="V237" s="287"/>
      <c r="W237" s="288"/>
      <c r="X237" s="288"/>
      <c r="Y237" s="289"/>
      <c r="Z237" s="109"/>
    </row>
    <row r="238" spans="1:27" ht="20.100000000000001" customHeight="1" x14ac:dyDescent="0.15">
      <c r="A238" s="171"/>
      <c r="B238" s="85"/>
      <c r="C238" s="101"/>
      <c r="D238" s="220"/>
      <c r="E238" s="12"/>
      <c r="F238" s="13"/>
      <c r="G238" s="13"/>
      <c r="H238" s="13"/>
      <c r="I238" s="13"/>
      <c r="J238" s="290" t="s">
        <v>11</v>
      </c>
      <c r="K238" s="21"/>
      <c r="L238" s="13"/>
      <c r="M238" s="13"/>
      <c r="N238" s="13"/>
      <c r="O238" s="291" t="s">
        <v>11</v>
      </c>
      <c r="P238" s="12"/>
      <c r="Q238" s="13"/>
      <c r="R238" s="13"/>
      <c r="S238" s="292" t="s">
        <v>11</v>
      </c>
      <c r="T238" s="2"/>
      <c r="U238" s="293" t="s">
        <v>11</v>
      </c>
      <c r="V238" s="294"/>
      <c r="W238" s="295"/>
      <c r="X238" s="295"/>
      <c r="Y238" s="296"/>
      <c r="Z238" s="109"/>
    </row>
    <row r="239" spans="1:27" ht="20.100000000000001" customHeight="1" x14ac:dyDescent="0.15">
      <c r="A239" s="171"/>
      <c r="B239" s="85"/>
      <c r="C239" s="101"/>
      <c r="D239" s="220"/>
      <c r="E239" s="14"/>
      <c r="F239" s="15"/>
      <c r="G239" s="15"/>
      <c r="H239" s="15"/>
      <c r="I239" s="15"/>
      <c r="J239" s="19"/>
      <c r="K239" s="22"/>
      <c r="L239" s="15"/>
      <c r="M239" s="15"/>
      <c r="N239" s="15"/>
      <c r="O239" s="23"/>
      <c r="P239" s="14"/>
      <c r="Q239" s="15"/>
      <c r="R239" s="15"/>
      <c r="S239" s="16"/>
      <c r="T239" s="22"/>
      <c r="U239" s="23"/>
      <c r="V239" s="14"/>
      <c r="W239" s="17"/>
      <c r="X239" s="17"/>
      <c r="Y239" s="18"/>
      <c r="Z239" s="109"/>
    </row>
    <row r="240" spans="1:27" ht="30" customHeight="1" x14ac:dyDescent="0.15">
      <c r="A240" s="171"/>
      <c r="B240" s="85"/>
      <c r="C240" s="110"/>
      <c r="D240" s="106"/>
      <c r="E240" s="297" t="str">
        <f>"*1 "&amp;日付例&amp;"　年月日を入力してください。"</f>
        <v>*1 例)2024/4/1、R6/4/1　年月日を入力してください。</v>
      </c>
      <c r="F240" s="298"/>
      <c r="G240" s="298"/>
      <c r="H240" s="298"/>
      <c r="Z240" s="126"/>
    </row>
    <row r="241" spans="1:26" ht="20.100000000000001" customHeight="1" x14ac:dyDescent="0.15">
      <c r="A241" s="171"/>
      <c r="B241" s="85"/>
      <c r="C241" s="110"/>
      <c r="D241" s="106">
        <v>2</v>
      </c>
      <c r="E241" s="80" t="s">
        <v>35</v>
      </c>
      <c r="J241" s="124"/>
      <c r="K241" s="124"/>
      <c r="L241" s="158"/>
      <c r="M241" s="124"/>
      <c r="N241" s="124"/>
      <c r="O241" s="158"/>
      <c r="P241" s="124"/>
      <c r="Q241" s="124"/>
      <c r="R241" s="158"/>
      <c r="S241" s="124"/>
      <c r="T241" s="124"/>
      <c r="U241" s="124"/>
      <c r="V241" s="124"/>
      <c r="W241" s="124"/>
      <c r="X241" s="124"/>
      <c r="Y241" s="124"/>
      <c r="Z241" s="126"/>
    </row>
    <row r="242" spans="1:26" ht="30" customHeight="1" x14ac:dyDescent="0.15">
      <c r="A242" s="171"/>
      <c r="B242" s="85"/>
      <c r="C242" s="101"/>
      <c r="E242" s="299" t="s">
        <v>383</v>
      </c>
      <c r="F242" s="299"/>
      <c r="G242" s="299"/>
      <c r="H242" s="299"/>
      <c r="I242" s="299"/>
      <c r="J242" s="299"/>
      <c r="K242" s="299"/>
      <c r="L242" s="299"/>
      <c r="M242" s="299"/>
      <c r="N242" s="299"/>
      <c r="O242" s="299"/>
      <c r="P242" s="299"/>
      <c r="Q242" s="299"/>
      <c r="R242" s="299"/>
      <c r="S242" s="299"/>
      <c r="T242" s="299"/>
      <c r="U242" s="299"/>
      <c r="V242" s="299"/>
      <c r="W242" s="299"/>
      <c r="X242" s="299"/>
      <c r="Y242" s="299"/>
      <c r="Z242" s="126"/>
    </row>
    <row r="243" spans="1:26" ht="30" customHeight="1" x14ac:dyDescent="0.15">
      <c r="A243" s="171">
        <f>IFERROR(IF(COUNTIF($N244:$N408,"○")&lt;1,1001,0),3)</f>
        <v>1001</v>
      </c>
      <c r="B243" s="357"/>
      <c r="C243" s="101"/>
      <c r="E243" s="300" t="s">
        <v>39</v>
      </c>
      <c r="F243" s="301"/>
      <c r="G243" s="302" t="s">
        <v>389</v>
      </c>
      <c r="H243" s="302"/>
      <c r="I243" s="302"/>
      <c r="J243" s="302"/>
      <c r="K243" s="302"/>
      <c r="L243" s="302"/>
      <c r="M243" s="303"/>
      <c r="N243" s="304" t="s">
        <v>38</v>
      </c>
      <c r="O243" s="305" t="s">
        <v>400</v>
      </c>
      <c r="P243" s="306" t="s">
        <v>312</v>
      </c>
      <c r="Q243" s="307"/>
      <c r="R243" s="307"/>
      <c r="S243" s="307"/>
      <c r="T243" s="307"/>
      <c r="U243" s="307"/>
      <c r="V243" s="307"/>
      <c r="W243" s="307"/>
      <c r="X243" s="307"/>
      <c r="Y243" s="308"/>
      <c r="Z243" s="126"/>
    </row>
    <row r="244" spans="1:26" ht="19.899999999999999" customHeight="1" x14ac:dyDescent="0.15">
      <c r="A244" s="171">
        <f>IFERROR(IF(AND($N244="○", $O244&lt;&gt;"○"),1001,0),3)</f>
        <v>0</v>
      </c>
      <c r="B244" s="85"/>
      <c r="C244" s="128"/>
      <c r="D244" s="108"/>
      <c r="E244" s="309" t="s">
        <v>112</v>
      </c>
      <c r="F244" s="310"/>
      <c r="G244" s="311" t="s">
        <v>292</v>
      </c>
      <c r="H244" s="312" t="s">
        <v>146</v>
      </c>
      <c r="I244" s="313"/>
      <c r="J244" s="313"/>
      <c r="K244" s="313"/>
      <c r="L244" s="313"/>
      <c r="M244" s="314"/>
      <c r="N244" s="4"/>
      <c r="O244" s="7"/>
      <c r="P244" s="315" t="s">
        <v>313</v>
      </c>
      <c r="Q244" s="316"/>
      <c r="R244" s="316"/>
      <c r="S244" s="316"/>
      <c r="T244" s="316"/>
      <c r="U244" s="316"/>
      <c r="V244" s="316"/>
      <c r="W244" s="316"/>
      <c r="X244" s="316"/>
      <c r="Y244" s="317"/>
      <c r="Z244" s="126"/>
    </row>
    <row r="245" spans="1:26" ht="19.899999999999999" customHeight="1" x14ac:dyDescent="0.15">
      <c r="A245" s="318">
        <f>IFERROR(IF(AND($N245="○", $O245&lt;&gt;"○"),1001,0),3)</f>
        <v>0</v>
      </c>
      <c r="B245" s="109"/>
      <c r="E245" s="319"/>
      <c r="F245" s="320"/>
      <c r="G245" s="321" t="s">
        <v>293</v>
      </c>
      <c r="H245" s="322" t="s">
        <v>147</v>
      </c>
      <c r="I245" s="323"/>
      <c r="J245" s="323"/>
      <c r="K245" s="323"/>
      <c r="L245" s="323"/>
      <c r="M245" s="324"/>
      <c r="N245" s="5"/>
      <c r="O245" s="8"/>
      <c r="P245" s="325" t="s">
        <v>314</v>
      </c>
      <c r="Q245" s="326"/>
      <c r="R245" s="326"/>
      <c r="S245" s="326"/>
      <c r="T245" s="326"/>
      <c r="U245" s="326"/>
      <c r="V245" s="326"/>
      <c r="W245" s="326"/>
      <c r="X245" s="326"/>
      <c r="Y245" s="327"/>
      <c r="Z245" s="109"/>
    </row>
    <row r="246" spans="1:26" ht="19.899999999999999" customHeight="1" x14ac:dyDescent="0.15">
      <c r="A246" s="318">
        <f>IFERROR(IF(AND($N246="○", $O246&lt;&gt;"○"),1001,0),3)</f>
        <v>0</v>
      </c>
      <c r="B246" s="109"/>
      <c r="E246" s="319"/>
      <c r="F246" s="320"/>
      <c r="G246" s="321" t="s">
        <v>294</v>
      </c>
      <c r="H246" s="322" t="s">
        <v>148</v>
      </c>
      <c r="I246" s="323"/>
      <c r="J246" s="323"/>
      <c r="K246" s="323"/>
      <c r="L246" s="323"/>
      <c r="M246" s="324"/>
      <c r="N246" s="5"/>
      <c r="O246" s="8"/>
      <c r="P246" s="325" t="s">
        <v>314</v>
      </c>
      <c r="Q246" s="326"/>
      <c r="R246" s="326"/>
      <c r="S246" s="326"/>
      <c r="T246" s="326"/>
      <c r="U246" s="326"/>
      <c r="V246" s="326"/>
      <c r="W246" s="326"/>
      <c r="X246" s="326"/>
      <c r="Y246" s="327"/>
      <c r="Z246" s="109"/>
    </row>
    <row r="247" spans="1:26" ht="19.899999999999999" customHeight="1" x14ac:dyDescent="0.15">
      <c r="A247" s="318">
        <f>IFERROR(IF(AND($N247="○", $O247&lt;&gt;"○"),1001,0),3)</f>
        <v>0</v>
      </c>
      <c r="B247" s="109"/>
      <c r="E247" s="319"/>
      <c r="F247" s="320"/>
      <c r="G247" s="321" t="s">
        <v>295</v>
      </c>
      <c r="H247" s="322" t="s">
        <v>149</v>
      </c>
      <c r="I247" s="323"/>
      <c r="J247" s="323"/>
      <c r="K247" s="323"/>
      <c r="L247" s="323"/>
      <c r="M247" s="324"/>
      <c r="N247" s="5"/>
      <c r="O247" s="8"/>
      <c r="P247" s="325" t="s">
        <v>314</v>
      </c>
      <c r="Q247" s="326"/>
      <c r="R247" s="326"/>
      <c r="S247" s="326"/>
      <c r="T247" s="326"/>
      <c r="U247" s="326"/>
      <c r="V247" s="326"/>
      <c r="W247" s="326"/>
      <c r="X247" s="326"/>
      <c r="Y247" s="327"/>
      <c r="Z247" s="109"/>
    </row>
    <row r="248" spans="1:26" ht="19.899999999999999" customHeight="1" x14ac:dyDescent="0.15">
      <c r="A248" s="318">
        <f>IFERROR(IF(AND($N248="○", $O248&lt;&gt;"○"),1001,0),3)</f>
        <v>0</v>
      </c>
      <c r="B248" s="109"/>
      <c r="E248" s="319"/>
      <c r="F248" s="320"/>
      <c r="G248" s="321" t="s">
        <v>296</v>
      </c>
      <c r="H248" s="322" t="s">
        <v>150</v>
      </c>
      <c r="I248" s="323"/>
      <c r="J248" s="323"/>
      <c r="K248" s="323"/>
      <c r="L248" s="323"/>
      <c r="M248" s="324"/>
      <c r="N248" s="5"/>
      <c r="O248" s="8"/>
      <c r="P248" s="325" t="s">
        <v>314</v>
      </c>
      <c r="Q248" s="326"/>
      <c r="R248" s="326"/>
      <c r="S248" s="326"/>
      <c r="T248" s="326"/>
      <c r="U248" s="326"/>
      <c r="V248" s="326"/>
      <c r="W248" s="326"/>
      <c r="X248" s="326"/>
      <c r="Y248" s="327"/>
      <c r="Z248" s="109"/>
    </row>
    <row r="249" spans="1:26" ht="19.899999999999999" customHeight="1" x14ac:dyDescent="0.15">
      <c r="A249" s="318">
        <f>IFERROR(IF(AND($N249="○", $O249&lt;&gt;"○"),1001,0),3)</f>
        <v>0</v>
      </c>
      <c r="B249" s="109"/>
      <c r="E249" s="319"/>
      <c r="F249" s="320"/>
      <c r="G249" s="321" t="s">
        <v>297</v>
      </c>
      <c r="H249" s="322" t="s">
        <v>380</v>
      </c>
      <c r="I249" s="323"/>
      <c r="J249" s="323"/>
      <c r="K249" s="323"/>
      <c r="L249" s="323"/>
      <c r="M249" s="324"/>
      <c r="N249" s="5"/>
      <c r="O249" s="8"/>
      <c r="P249" s="325" t="s">
        <v>381</v>
      </c>
      <c r="Q249" s="326"/>
      <c r="R249" s="326"/>
      <c r="S249" s="326"/>
      <c r="T249" s="326"/>
      <c r="U249" s="326"/>
      <c r="V249" s="326"/>
      <c r="W249" s="326"/>
      <c r="X249" s="326"/>
      <c r="Y249" s="327"/>
      <c r="Z249" s="109"/>
    </row>
    <row r="250" spans="1:26" ht="19.899999999999999" customHeight="1" x14ac:dyDescent="0.15">
      <c r="A250" s="318">
        <f>IFERROR(IF(AND($N250="○", $O250&lt;&gt;"○"),1001,0),3)</f>
        <v>0</v>
      </c>
      <c r="B250" s="109"/>
      <c r="E250" s="319" t="s">
        <v>113</v>
      </c>
      <c r="F250" s="320"/>
      <c r="G250" s="321" t="s">
        <v>292</v>
      </c>
      <c r="H250" s="322" t="s">
        <v>151</v>
      </c>
      <c r="I250" s="323"/>
      <c r="J250" s="323"/>
      <c r="K250" s="323"/>
      <c r="L250" s="323"/>
      <c r="M250" s="324"/>
      <c r="N250" s="5"/>
      <c r="O250" s="8"/>
      <c r="P250" s="325" t="s">
        <v>315</v>
      </c>
      <c r="Q250" s="326"/>
      <c r="R250" s="326"/>
      <c r="S250" s="326"/>
      <c r="T250" s="326"/>
      <c r="U250" s="326"/>
      <c r="V250" s="326"/>
      <c r="W250" s="326"/>
      <c r="X250" s="326"/>
      <c r="Y250" s="327"/>
      <c r="Z250" s="109"/>
    </row>
    <row r="251" spans="1:26" ht="19.899999999999999" customHeight="1" x14ac:dyDescent="0.15">
      <c r="A251" s="318">
        <f>IFERROR(IF(AND($N251="○", $O251&lt;&gt;"○"),1001,0),3)</f>
        <v>0</v>
      </c>
      <c r="B251" s="109"/>
      <c r="E251" s="319"/>
      <c r="F251" s="320"/>
      <c r="G251" s="321" t="s">
        <v>293</v>
      </c>
      <c r="H251" s="322" t="s">
        <v>152</v>
      </c>
      <c r="I251" s="323"/>
      <c r="J251" s="323"/>
      <c r="K251" s="323"/>
      <c r="L251" s="323"/>
      <c r="M251" s="324"/>
      <c r="N251" s="5"/>
      <c r="O251" s="8"/>
      <c r="P251" s="325" t="s">
        <v>316</v>
      </c>
      <c r="Q251" s="326"/>
      <c r="R251" s="326"/>
      <c r="S251" s="326"/>
      <c r="T251" s="326"/>
      <c r="U251" s="326"/>
      <c r="V251" s="326"/>
      <c r="W251" s="326"/>
      <c r="X251" s="326"/>
      <c r="Y251" s="327"/>
      <c r="Z251" s="109"/>
    </row>
    <row r="252" spans="1:26" ht="19.899999999999999" customHeight="1" x14ac:dyDescent="0.15">
      <c r="A252" s="318">
        <f>IFERROR(IF(AND($N252="○", $O252&lt;&gt;"○"),1001,0),3)</f>
        <v>0</v>
      </c>
      <c r="B252" s="109"/>
      <c r="E252" s="319"/>
      <c r="F252" s="320"/>
      <c r="G252" s="321" t="s">
        <v>294</v>
      </c>
      <c r="H252" s="322" t="s">
        <v>153</v>
      </c>
      <c r="I252" s="323"/>
      <c r="J252" s="323"/>
      <c r="K252" s="323"/>
      <c r="L252" s="323"/>
      <c r="M252" s="324"/>
      <c r="N252" s="5"/>
      <c r="O252" s="8"/>
      <c r="P252" s="325" t="s">
        <v>317</v>
      </c>
      <c r="Q252" s="326"/>
      <c r="R252" s="326"/>
      <c r="S252" s="326"/>
      <c r="T252" s="326"/>
      <c r="U252" s="326"/>
      <c r="V252" s="326"/>
      <c r="W252" s="326"/>
      <c r="X252" s="326"/>
      <c r="Y252" s="327"/>
      <c r="Z252" s="109"/>
    </row>
    <row r="253" spans="1:26" ht="19.899999999999999" customHeight="1" x14ac:dyDescent="0.15">
      <c r="A253" s="318">
        <f>IFERROR(IF(AND($N253="○", $O253&lt;&gt;"○"),1001,0),3)</f>
        <v>0</v>
      </c>
      <c r="B253" s="109"/>
      <c r="E253" s="319"/>
      <c r="F253" s="320"/>
      <c r="G253" s="321" t="s">
        <v>295</v>
      </c>
      <c r="H253" s="322" t="s">
        <v>154</v>
      </c>
      <c r="I253" s="323"/>
      <c r="J253" s="323"/>
      <c r="K253" s="323"/>
      <c r="L253" s="323"/>
      <c r="M253" s="324"/>
      <c r="N253" s="5"/>
      <c r="O253" s="8"/>
      <c r="P253" s="325" t="s">
        <v>318</v>
      </c>
      <c r="Q253" s="326"/>
      <c r="R253" s="326"/>
      <c r="S253" s="326"/>
      <c r="T253" s="326"/>
      <c r="U253" s="326"/>
      <c r="V253" s="326"/>
      <c r="W253" s="326"/>
      <c r="X253" s="326"/>
      <c r="Y253" s="327"/>
      <c r="Z253" s="109"/>
    </row>
    <row r="254" spans="1:26" ht="19.899999999999999" customHeight="1" x14ac:dyDescent="0.15">
      <c r="A254" s="318">
        <f>IFERROR(IF(AND($N254="○", $O254&lt;&gt;"○"),1001,0),3)</f>
        <v>0</v>
      </c>
      <c r="B254" s="109"/>
      <c r="E254" s="319"/>
      <c r="F254" s="320"/>
      <c r="G254" s="321" t="s">
        <v>296</v>
      </c>
      <c r="H254" s="322" t="s">
        <v>155</v>
      </c>
      <c r="I254" s="323"/>
      <c r="J254" s="323"/>
      <c r="K254" s="323"/>
      <c r="L254" s="323"/>
      <c r="M254" s="324"/>
      <c r="N254" s="5"/>
      <c r="O254" s="8"/>
      <c r="P254" s="325" t="s">
        <v>319</v>
      </c>
      <c r="Q254" s="326"/>
      <c r="R254" s="326"/>
      <c r="S254" s="326"/>
      <c r="T254" s="326"/>
      <c r="U254" s="326"/>
      <c r="V254" s="326"/>
      <c r="W254" s="326"/>
      <c r="X254" s="326"/>
      <c r="Y254" s="327"/>
      <c r="Z254" s="109"/>
    </row>
    <row r="255" spans="1:26" ht="19.899999999999999" customHeight="1" x14ac:dyDescent="0.15">
      <c r="A255" s="318">
        <f>IFERROR(IF(AND($N255="○", $O255&lt;&gt;"○"),1001,0),3)</f>
        <v>0</v>
      </c>
      <c r="B255" s="109"/>
      <c r="E255" s="319"/>
      <c r="F255" s="320"/>
      <c r="G255" s="321" t="s">
        <v>297</v>
      </c>
      <c r="H255" s="322" t="s">
        <v>156</v>
      </c>
      <c r="I255" s="323"/>
      <c r="J255" s="323"/>
      <c r="K255" s="323"/>
      <c r="L255" s="323"/>
      <c r="M255" s="324"/>
      <c r="N255" s="5"/>
      <c r="O255" s="8"/>
      <c r="P255" s="325" t="s">
        <v>320</v>
      </c>
      <c r="Q255" s="326"/>
      <c r="R255" s="326"/>
      <c r="S255" s="326"/>
      <c r="T255" s="326"/>
      <c r="U255" s="326"/>
      <c r="V255" s="326"/>
      <c r="W255" s="326"/>
      <c r="X255" s="326"/>
      <c r="Y255" s="327"/>
      <c r="Z255" s="109"/>
    </row>
    <row r="256" spans="1:26" ht="19.899999999999999" customHeight="1" x14ac:dyDescent="0.15">
      <c r="A256" s="318">
        <f>IFERROR(IF(AND($N256="○", $O256&lt;&gt;"○"),1001,0),3)</f>
        <v>0</v>
      </c>
      <c r="B256" s="109"/>
      <c r="E256" s="319"/>
      <c r="F256" s="320"/>
      <c r="G256" s="321" t="s">
        <v>298</v>
      </c>
      <c r="H256" s="322" t="s">
        <v>157</v>
      </c>
      <c r="I256" s="323"/>
      <c r="J256" s="323"/>
      <c r="K256" s="323"/>
      <c r="L256" s="323"/>
      <c r="M256" s="324"/>
      <c r="N256" s="5"/>
      <c r="O256" s="8"/>
      <c r="P256" s="325" t="s">
        <v>321</v>
      </c>
      <c r="Q256" s="326"/>
      <c r="R256" s="326"/>
      <c r="S256" s="326"/>
      <c r="T256" s="326"/>
      <c r="U256" s="326"/>
      <c r="V256" s="326"/>
      <c r="W256" s="326"/>
      <c r="X256" s="326"/>
      <c r="Y256" s="327"/>
      <c r="Z256" s="109"/>
    </row>
    <row r="257" spans="1:26" ht="19.899999999999999" customHeight="1" x14ac:dyDescent="0.15">
      <c r="A257" s="318">
        <f>IFERROR(IF(AND($N257="○", $O257&lt;&gt;"○"),1001,0),3)</f>
        <v>0</v>
      </c>
      <c r="B257" s="109"/>
      <c r="E257" s="319"/>
      <c r="F257" s="320"/>
      <c r="G257" s="321" t="s">
        <v>299</v>
      </c>
      <c r="H257" s="322" t="s">
        <v>158</v>
      </c>
      <c r="I257" s="323"/>
      <c r="J257" s="323"/>
      <c r="K257" s="323"/>
      <c r="L257" s="323"/>
      <c r="M257" s="324"/>
      <c r="N257" s="5"/>
      <c r="O257" s="8"/>
      <c r="P257" s="325" t="s">
        <v>322</v>
      </c>
      <c r="Q257" s="326"/>
      <c r="R257" s="326"/>
      <c r="S257" s="326"/>
      <c r="T257" s="326"/>
      <c r="U257" s="326"/>
      <c r="V257" s="326"/>
      <c r="W257" s="326"/>
      <c r="X257" s="326"/>
      <c r="Y257" s="327"/>
      <c r="Z257" s="109"/>
    </row>
    <row r="258" spans="1:26" ht="19.899999999999999" customHeight="1" x14ac:dyDescent="0.15">
      <c r="A258" s="318">
        <f>IFERROR(IF(AND($N258="○", $O258&lt;&gt;"○"),1001,0),3)</f>
        <v>0</v>
      </c>
      <c r="B258" s="109"/>
      <c r="E258" s="319"/>
      <c r="F258" s="320"/>
      <c r="G258" s="321" t="s">
        <v>300</v>
      </c>
      <c r="H258" s="322" t="s">
        <v>159</v>
      </c>
      <c r="I258" s="323"/>
      <c r="J258" s="323"/>
      <c r="K258" s="323"/>
      <c r="L258" s="323"/>
      <c r="M258" s="324"/>
      <c r="N258" s="5"/>
      <c r="O258" s="8"/>
      <c r="P258" s="325" t="s">
        <v>323</v>
      </c>
      <c r="Q258" s="326"/>
      <c r="R258" s="326"/>
      <c r="S258" s="326"/>
      <c r="T258" s="326"/>
      <c r="U258" s="326"/>
      <c r="V258" s="326"/>
      <c r="W258" s="326"/>
      <c r="X258" s="326"/>
      <c r="Y258" s="327"/>
      <c r="Z258" s="109"/>
    </row>
    <row r="259" spans="1:26" ht="19.899999999999999" customHeight="1" x14ac:dyDescent="0.15">
      <c r="A259" s="318">
        <f>IFERROR(IF(AND($N259="○", $O259&lt;&gt;"○"),1001,0),3)</f>
        <v>0</v>
      </c>
      <c r="B259" s="109"/>
      <c r="E259" s="319"/>
      <c r="F259" s="320"/>
      <c r="G259" s="321" t="s">
        <v>301</v>
      </c>
      <c r="H259" s="322" t="s">
        <v>160</v>
      </c>
      <c r="I259" s="323"/>
      <c r="J259" s="323"/>
      <c r="K259" s="323"/>
      <c r="L259" s="323"/>
      <c r="M259" s="324"/>
      <c r="N259" s="5"/>
      <c r="O259" s="8"/>
      <c r="P259" s="325" t="s">
        <v>324</v>
      </c>
      <c r="Q259" s="326"/>
      <c r="R259" s="326"/>
      <c r="S259" s="326"/>
      <c r="T259" s="326"/>
      <c r="U259" s="326"/>
      <c r="V259" s="326"/>
      <c r="W259" s="326"/>
      <c r="X259" s="326"/>
      <c r="Y259" s="327"/>
      <c r="Z259" s="109"/>
    </row>
    <row r="260" spans="1:26" ht="19.899999999999999" customHeight="1" x14ac:dyDescent="0.15">
      <c r="A260" s="318">
        <f>IFERROR(IF(AND($N260="○", $O260&lt;&gt;"○"),1001,0),3)</f>
        <v>0</v>
      </c>
      <c r="B260" s="109"/>
      <c r="E260" s="319"/>
      <c r="F260" s="320"/>
      <c r="G260" s="321" t="s">
        <v>302</v>
      </c>
      <c r="H260" s="322" t="s">
        <v>161</v>
      </c>
      <c r="I260" s="323"/>
      <c r="J260" s="323"/>
      <c r="K260" s="323"/>
      <c r="L260" s="323"/>
      <c r="M260" s="324"/>
      <c r="N260" s="5"/>
      <c r="O260" s="8"/>
      <c r="P260" s="325" t="s">
        <v>325</v>
      </c>
      <c r="Q260" s="326"/>
      <c r="R260" s="326"/>
      <c r="S260" s="326"/>
      <c r="T260" s="326"/>
      <c r="U260" s="326"/>
      <c r="V260" s="326"/>
      <c r="W260" s="326"/>
      <c r="X260" s="326"/>
      <c r="Y260" s="327"/>
      <c r="Z260" s="109"/>
    </row>
    <row r="261" spans="1:26" ht="30" customHeight="1" x14ac:dyDescent="0.15">
      <c r="A261" s="318">
        <f>IFERROR(IF(AND($N261="○", $O261&lt;&gt;"○"),1001,0),3)</f>
        <v>0</v>
      </c>
      <c r="B261" s="109"/>
      <c r="E261" s="319"/>
      <c r="F261" s="320"/>
      <c r="G261" s="321" t="s">
        <v>303</v>
      </c>
      <c r="H261" s="322" t="s">
        <v>162</v>
      </c>
      <c r="I261" s="323"/>
      <c r="J261" s="323"/>
      <c r="K261" s="323"/>
      <c r="L261" s="323"/>
      <c r="M261" s="324"/>
      <c r="N261" s="5"/>
      <c r="O261" s="8"/>
      <c r="P261" s="325" t="s">
        <v>326</v>
      </c>
      <c r="Q261" s="326"/>
      <c r="R261" s="326"/>
      <c r="S261" s="326"/>
      <c r="T261" s="326"/>
      <c r="U261" s="326"/>
      <c r="V261" s="326"/>
      <c r="W261" s="326"/>
      <c r="X261" s="326"/>
      <c r="Y261" s="327"/>
      <c r="Z261" s="109"/>
    </row>
    <row r="262" spans="1:26" ht="19.899999999999999" customHeight="1" x14ac:dyDescent="0.15">
      <c r="A262" s="318">
        <f>IFERROR(IF(AND($N262="○", $O262&lt;&gt;"○"),1001,0),3)</f>
        <v>0</v>
      </c>
      <c r="B262" s="109"/>
      <c r="E262" s="319"/>
      <c r="F262" s="320"/>
      <c r="G262" s="321" t="s">
        <v>304</v>
      </c>
      <c r="H262" s="322" t="s">
        <v>163</v>
      </c>
      <c r="I262" s="323"/>
      <c r="J262" s="323"/>
      <c r="K262" s="323"/>
      <c r="L262" s="323"/>
      <c r="M262" s="324"/>
      <c r="N262" s="5"/>
      <c r="O262" s="8"/>
      <c r="P262" s="325" t="s">
        <v>327</v>
      </c>
      <c r="Q262" s="326"/>
      <c r="R262" s="326"/>
      <c r="S262" s="326"/>
      <c r="T262" s="326"/>
      <c r="U262" s="326"/>
      <c r="V262" s="326"/>
      <c r="W262" s="326"/>
      <c r="X262" s="326"/>
      <c r="Y262" s="327"/>
      <c r="Z262" s="109"/>
    </row>
    <row r="263" spans="1:26" ht="19.899999999999999" customHeight="1" x14ac:dyDescent="0.15">
      <c r="A263" s="318">
        <f>IFERROR(IF(AND($N263="○", $O263&lt;&gt;"○"),1001,0),3)</f>
        <v>0</v>
      </c>
      <c r="B263" s="109"/>
      <c r="E263" s="319"/>
      <c r="F263" s="320"/>
      <c r="G263" s="321" t="s">
        <v>305</v>
      </c>
      <c r="H263" s="322" t="s">
        <v>164</v>
      </c>
      <c r="I263" s="323"/>
      <c r="J263" s="323"/>
      <c r="K263" s="323"/>
      <c r="L263" s="323"/>
      <c r="M263" s="324"/>
      <c r="N263" s="5"/>
      <c r="O263" s="8"/>
      <c r="P263" s="325" t="s">
        <v>422</v>
      </c>
      <c r="Q263" s="326"/>
      <c r="R263" s="326"/>
      <c r="S263" s="326"/>
      <c r="T263" s="326"/>
      <c r="U263" s="326"/>
      <c r="V263" s="326"/>
      <c r="W263" s="326"/>
      <c r="X263" s="326"/>
      <c r="Y263" s="327"/>
      <c r="Z263" s="109"/>
    </row>
    <row r="264" spans="1:26" ht="19.899999999999999" customHeight="1" x14ac:dyDescent="0.15">
      <c r="A264" s="318">
        <f>IFERROR(IF(AND($N264="○", $O264&lt;&gt;"○"),1001,0),3)</f>
        <v>0</v>
      </c>
      <c r="B264" s="109"/>
      <c r="E264" s="319"/>
      <c r="F264" s="320"/>
      <c r="G264" s="321" t="s">
        <v>306</v>
      </c>
      <c r="H264" s="322" t="s">
        <v>165</v>
      </c>
      <c r="I264" s="323"/>
      <c r="J264" s="323"/>
      <c r="K264" s="323"/>
      <c r="L264" s="323"/>
      <c r="M264" s="324"/>
      <c r="N264" s="5"/>
      <c r="O264" s="8"/>
      <c r="P264" s="325" t="s">
        <v>423</v>
      </c>
      <c r="Q264" s="326"/>
      <c r="R264" s="326"/>
      <c r="S264" s="326"/>
      <c r="T264" s="326"/>
      <c r="U264" s="326"/>
      <c r="V264" s="326"/>
      <c r="W264" s="326"/>
      <c r="X264" s="326"/>
      <c r="Y264" s="327"/>
      <c r="Z264" s="109"/>
    </row>
    <row r="265" spans="1:26" ht="19.899999999999999" customHeight="1" x14ac:dyDescent="0.15">
      <c r="B265" s="109"/>
      <c r="E265" s="319"/>
      <c r="F265" s="320"/>
      <c r="G265" s="321" t="s">
        <v>307</v>
      </c>
      <c r="H265" s="322" t="s">
        <v>166</v>
      </c>
      <c r="I265" s="323"/>
      <c r="J265" s="323"/>
      <c r="K265" s="323"/>
      <c r="L265" s="323"/>
      <c r="M265" s="324"/>
      <c r="N265" s="5"/>
      <c r="O265" s="8"/>
      <c r="P265" s="325" t="s">
        <v>328</v>
      </c>
      <c r="Q265" s="326"/>
      <c r="R265" s="326"/>
      <c r="S265" s="326"/>
      <c r="T265" s="326"/>
      <c r="U265" s="326"/>
      <c r="V265" s="326"/>
      <c r="W265" s="326"/>
      <c r="X265" s="326"/>
      <c r="Y265" s="327"/>
      <c r="Z265" s="109"/>
    </row>
    <row r="266" spans="1:26" ht="19.899999999999999" customHeight="1" x14ac:dyDescent="0.15">
      <c r="A266" s="318">
        <f>IFERROR(IF(AND($N266="○", $O266&lt;&gt;"○"),1001,0),3)</f>
        <v>0</v>
      </c>
      <c r="B266" s="109"/>
      <c r="E266" s="319"/>
      <c r="F266" s="320"/>
      <c r="G266" s="321" t="s">
        <v>308</v>
      </c>
      <c r="H266" s="322" t="s">
        <v>167</v>
      </c>
      <c r="I266" s="323"/>
      <c r="J266" s="323"/>
      <c r="K266" s="323"/>
      <c r="L266" s="323"/>
      <c r="M266" s="324"/>
      <c r="N266" s="5"/>
      <c r="O266" s="8"/>
      <c r="P266" s="325" t="s">
        <v>329</v>
      </c>
      <c r="Q266" s="326"/>
      <c r="R266" s="326"/>
      <c r="S266" s="326"/>
      <c r="T266" s="326"/>
      <c r="U266" s="326"/>
      <c r="V266" s="326"/>
      <c r="W266" s="326"/>
      <c r="X266" s="326"/>
      <c r="Y266" s="327"/>
      <c r="Z266" s="109"/>
    </row>
    <row r="267" spans="1:26" ht="19.899999999999999" customHeight="1" x14ac:dyDescent="0.15">
      <c r="A267" s="318">
        <f>IFERROR(IF(AND($N267="○", $O267&lt;&gt;"○"),1001,0),3)</f>
        <v>0</v>
      </c>
      <c r="B267" s="109"/>
      <c r="E267" s="319"/>
      <c r="F267" s="320"/>
      <c r="G267" s="321" t="s">
        <v>309</v>
      </c>
      <c r="H267" s="322" t="s">
        <v>168</v>
      </c>
      <c r="I267" s="323"/>
      <c r="J267" s="323"/>
      <c r="K267" s="323"/>
      <c r="L267" s="323"/>
      <c r="M267" s="324"/>
      <c r="N267" s="5"/>
      <c r="O267" s="8"/>
      <c r="P267" s="325" t="s">
        <v>330</v>
      </c>
      <c r="Q267" s="326"/>
      <c r="R267" s="326"/>
      <c r="S267" s="326"/>
      <c r="T267" s="326"/>
      <c r="U267" s="326"/>
      <c r="V267" s="326"/>
      <c r="W267" s="326"/>
      <c r="X267" s="326"/>
      <c r="Y267" s="327"/>
      <c r="Z267" s="109"/>
    </row>
    <row r="268" spans="1:26" ht="19.899999999999999" customHeight="1" x14ac:dyDescent="0.15">
      <c r="A268" s="318">
        <f>IFERROR(IF(AND($N268="○", $O268&lt;&gt;"○"),1001,0),3)</f>
        <v>0</v>
      </c>
      <c r="B268" s="109"/>
      <c r="E268" s="319"/>
      <c r="F268" s="320"/>
      <c r="G268" s="321" t="s">
        <v>310</v>
      </c>
      <c r="H268" s="322" t="s">
        <v>169</v>
      </c>
      <c r="I268" s="323"/>
      <c r="J268" s="323"/>
      <c r="K268" s="323"/>
      <c r="L268" s="323"/>
      <c r="M268" s="324"/>
      <c r="N268" s="5"/>
      <c r="O268" s="8"/>
      <c r="P268" s="325" t="s">
        <v>331</v>
      </c>
      <c r="Q268" s="326"/>
      <c r="R268" s="326"/>
      <c r="S268" s="326"/>
      <c r="T268" s="326"/>
      <c r="U268" s="326"/>
      <c r="V268" s="326"/>
      <c r="W268" s="326"/>
      <c r="X268" s="326"/>
      <c r="Y268" s="327"/>
      <c r="Z268" s="109"/>
    </row>
    <row r="269" spans="1:26" ht="19.899999999999999" customHeight="1" x14ac:dyDescent="0.15">
      <c r="B269" s="109"/>
      <c r="E269" s="319"/>
      <c r="F269" s="320"/>
      <c r="G269" s="321" t="s">
        <v>311</v>
      </c>
      <c r="H269" s="322" t="s">
        <v>170</v>
      </c>
      <c r="I269" s="323"/>
      <c r="J269" s="323"/>
      <c r="K269" s="323"/>
      <c r="L269" s="323"/>
      <c r="M269" s="324"/>
      <c r="N269" s="5"/>
      <c r="O269" s="8"/>
      <c r="P269" s="325"/>
      <c r="Q269" s="326"/>
      <c r="R269" s="326"/>
      <c r="S269" s="326"/>
      <c r="T269" s="326"/>
      <c r="U269" s="326"/>
      <c r="V269" s="326"/>
      <c r="W269" s="326"/>
      <c r="X269" s="326"/>
      <c r="Y269" s="327"/>
      <c r="Z269" s="109"/>
    </row>
    <row r="270" spans="1:26" ht="19.899999999999999" customHeight="1" x14ac:dyDescent="0.15">
      <c r="A270" s="171">
        <f>IFERROR(IF(AND($N270="○", $O270&lt;&gt;"○"),1001,0),3)</f>
        <v>0</v>
      </c>
      <c r="B270" s="328"/>
      <c r="C270" s="108"/>
      <c r="D270" s="108"/>
      <c r="E270" s="319" t="s">
        <v>114</v>
      </c>
      <c r="F270" s="320"/>
      <c r="G270" s="321" t="s">
        <v>292</v>
      </c>
      <c r="H270" s="322" t="s">
        <v>171</v>
      </c>
      <c r="I270" s="323"/>
      <c r="J270" s="323"/>
      <c r="K270" s="323"/>
      <c r="L270" s="323"/>
      <c r="M270" s="324"/>
      <c r="N270" s="5"/>
      <c r="O270" s="8"/>
      <c r="P270" s="325" t="s">
        <v>379</v>
      </c>
      <c r="Q270" s="326"/>
      <c r="R270" s="326"/>
      <c r="S270" s="326"/>
      <c r="T270" s="326"/>
      <c r="U270" s="326"/>
      <c r="V270" s="326"/>
      <c r="W270" s="326"/>
      <c r="X270" s="326"/>
      <c r="Y270" s="327"/>
      <c r="Z270" s="126"/>
    </row>
    <row r="271" spans="1:26" ht="19.899999999999999" customHeight="1" x14ac:dyDescent="0.15">
      <c r="A271" s="318">
        <f>IFERROR(IF(AND($N271="○", $O271&lt;&gt;"○"),1001,0),3)</f>
        <v>0</v>
      </c>
      <c r="B271" s="109"/>
      <c r="C271" s="135"/>
      <c r="E271" s="319"/>
      <c r="F271" s="320"/>
      <c r="G271" s="321" t="s">
        <v>293</v>
      </c>
      <c r="H271" s="322" t="s">
        <v>172</v>
      </c>
      <c r="I271" s="323"/>
      <c r="J271" s="323"/>
      <c r="K271" s="323"/>
      <c r="L271" s="323"/>
      <c r="M271" s="324"/>
      <c r="N271" s="5"/>
      <c r="O271" s="8"/>
      <c r="P271" s="325" t="s">
        <v>332</v>
      </c>
      <c r="Q271" s="326"/>
      <c r="R271" s="326"/>
      <c r="S271" s="326"/>
      <c r="T271" s="326"/>
      <c r="U271" s="326"/>
      <c r="V271" s="326"/>
      <c r="W271" s="326"/>
      <c r="X271" s="326"/>
      <c r="Y271" s="327"/>
      <c r="Z271" s="109"/>
    </row>
    <row r="272" spans="1:26" ht="19.899999999999999" customHeight="1" x14ac:dyDescent="0.15">
      <c r="A272" s="318">
        <f>IFERROR(IF(AND($N272="○", $O272&lt;&gt;"○"),1001,0),3)</f>
        <v>0</v>
      </c>
      <c r="B272" s="109"/>
      <c r="E272" s="319"/>
      <c r="F272" s="320"/>
      <c r="G272" s="321" t="s">
        <v>294</v>
      </c>
      <c r="H272" s="322" t="s">
        <v>173</v>
      </c>
      <c r="I272" s="323"/>
      <c r="J272" s="323"/>
      <c r="K272" s="323"/>
      <c r="L272" s="323"/>
      <c r="M272" s="324"/>
      <c r="N272" s="5"/>
      <c r="O272" s="8"/>
      <c r="P272" s="325" t="s">
        <v>332</v>
      </c>
      <c r="Q272" s="326"/>
      <c r="R272" s="326"/>
      <c r="S272" s="326"/>
      <c r="T272" s="326"/>
      <c r="U272" s="326"/>
      <c r="V272" s="326"/>
      <c r="W272" s="326"/>
      <c r="X272" s="326"/>
      <c r="Y272" s="327"/>
      <c r="Z272" s="109"/>
    </row>
    <row r="273" spans="1:26" ht="19.899999999999999" customHeight="1" x14ac:dyDescent="0.15">
      <c r="A273" s="318">
        <f>IFERROR(IF(AND($N273="○", $O273&lt;&gt;"○"),1001,0),3)</f>
        <v>0</v>
      </c>
      <c r="B273" s="109"/>
      <c r="E273" s="319"/>
      <c r="F273" s="320"/>
      <c r="G273" s="321" t="s">
        <v>295</v>
      </c>
      <c r="H273" s="322" t="s">
        <v>174</v>
      </c>
      <c r="I273" s="323"/>
      <c r="J273" s="323"/>
      <c r="K273" s="323"/>
      <c r="L273" s="323"/>
      <c r="M273" s="324"/>
      <c r="N273" s="5"/>
      <c r="O273" s="8"/>
      <c r="P273" s="325" t="s">
        <v>333</v>
      </c>
      <c r="Q273" s="326"/>
      <c r="R273" s="326"/>
      <c r="S273" s="326"/>
      <c r="T273" s="326"/>
      <c r="U273" s="326"/>
      <c r="V273" s="326"/>
      <c r="W273" s="326"/>
      <c r="X273" s="326"/>
      <c r="Y273" s="327"/>
      <c r="Z273" s="109"/>
    </row>
    <row r="274" spans="1:26" ht="19.899999999999999" customHeight="1" x14ac:dyDescent="0.15">
      <c r="A274" s="318">
        <f>IFERROR(IF(AND($N274="○", $O274&lt;&gt;"○"),1001,0),3)</f>
        <v>0</v>
      </c>
      <c r="B274" s="109"/>
      <c r="E274" s="319"/>
      <c r="F274" s="320"/>
      <c r="G274" s="321" t="s">
        <v>296</v>
      </c>
      <c r="H274" s="322" t="s">
        <v>175</v>
      </c>
      <c r="I274" s="323"/>
      <c r="J274" s="323"/>
      <c r="K274" s="323"/>
      <c r="L274" s="323"/>
      <c r="M274" s="324"/>
      <c r="N274" s="5"/>
      <c r="O274" s="8"/>
      <c r="P274" s="325" t="s">
        <v>334</v>
      </c>
      <c r="Q274" s="326"/>
      <c r="R274" s="326"/>
      <c r="S274" s="326"/>
      <c r="T274" s="326"/>
      <c r="U274" s="326"/>
      <c r="V274" s="326"/>
      <c r="W274" s="326"/>
      <c r="X274" s="326"/>
      <c r="Y274" s="327"/>
      <c r="Z274" s="109"/>
    </row>
    <row r="275" spans="1:26" ht="19.899999999999999" customHeight="1" x14ac:dyDescent="0.15">
      <c r="A275" s="318">
        <f>IFERROR(IF(AND($N275="○", $O275&lt;&gt;"○"),1001,0),3)</f>
        <v>0</v>
      </c>
      <c r="B275" s="109"/>
      <c r="E275" s="319"/>
      <c r="F275" s="320"/>
      <c r="G275" s="321" t="s">
        <v>297</v>
      </c>
      <c r="H275" s="322" t="s">
        <v>176</v>
      </c>
      <c r="I275" s="323"/>
      <c r="J275" s="323"/>
      <c r="K275" s="323"/>
      <c r="L275" s="323"/>
      <c r="M275" s="324"/>
      <c r="N275" s="5"/>
      <c r="O275" s="8"/>
      <c r="P275" s="325" t="s">
        <v>402</v>
      </c>
      <c r="Q275" s="326"/>
      <c r="R275" s="326"/>
      <c r="S275" s="326"/>
      <c r="T275" s="326"/>
      <c r="U275" s="326"/>
      <c r="V275" s="326"/>
      <c r="W275" s="326"/>
      <c r="X275" s="326"/>
      <c r="Y275" s="327"/>
      <c r="Z275" s="109"/>
    </row>
    <row r="276" spans="1:26" ht="19.899999999999999" customHeight="1" x14ac:dyDescent="0.15">
      <c r="B276" s="109"/>
      <c r="E276" s="319"/>
      <c r="F276" s="320"/>
      <c r="G276" s="321" t="s">
        <v>298</v>
      </c>
      <c r="H276" s="322" t="s">
        <v>177</v>
      </c>
      <c r="I276" s="323"/>
      <c r="J276" s="323"/>
      <c r="K276" s="323"/>
      <c r="L276" s="323"/>
      <c r="M276" s="324"/>
      <c r="N276" s="5"/>
      <c r="O276" s="8"/>
      <c r="P276" s="325"/>
      <c r="Q276" s="326"/>
      <c r="R276" s="326"/>
      <c r="S276" s="326"/>
      <c r="T276" s="326"/>
      <c r="U276" s="326"/>
      <c r="V276" s="326"/>
      <c r="W276" s="326"/>
      <c r="X276" s="326"/>
      <c r="Y276" s="327"/>
      <c r="Z276" s="109"/>
    </row>
    <row r="277" spans="1:26" ht="19.899999999999999" customHeight="1" x14ac:dyDescent="0.15">
      <c r="B277" s="109"/>
      <c r="E277" s="319"/>
      <c r="F277" s="320"/>
      <c r="G277" s="321" t="s">
        <v>299</v>
      </c>
      <c r="H277" s="322" t="s">
        <v>178</v>
      </c>
      <c r="I277" s="323"/>
      <c r="J277" s="323"/>
      <c r="K277" s="323"/>
      <c r="L277" s="323"/>
      <c r="M277" s="324"/>
      <c r="N277" s="5"/>
      <c r="O277" s="8"/>
      <c r="P277" s="325" t="s">
        <v>335</v>
      </c>
      <c r="Q277" s="326"/>
      <c r="R277" s="326"/>
      <c r="S277" s="326"/>
      <c r="T277" s="326"/>
      <c r="U277" s="326"/>
      <c r="V277" s="326"/>
      <c r="W277" s="326"/>
      <c r="X277" s="326"/>
      <c r="Y277" s="327"/>
      <c r="Z277" s="109"/>
    </row>
    <row r="278" spans="1:26" ht="19.899999999999999" customHeight="1" x14ac:dyDescent="0.15">
      <c r="A278" s="318">
        <f>IFERROR(IF(AND($N278="○", $O278&lt;&gt;"○"),1001,0),3)</f>
        <v>0</v>
      </c>
      <c r="B278" s="109"/>
      <c r="E278" s="319"/>
      <c r="F278" s="320"/>
      <c r="G278" s="321" t="s">
        <v>300</v>
      </c>
      <c r="H278" s="322" t="s">
        <v>179</v>
      </c>
      <c r="I278" s="323"/>
      <c r="J278" s="323"/>
      <c r="K278" s="323"/>
      <c r="L278" s="323"/>
      <c r="M278" s="324"/>
      <c r="N278" s="5"/>
      <c r="O278" s="8"/>
      <c r="P278" s="325" t="s">
        <v>336</v>
      </c>
      <c r="Q278" s="326"/>
      <c r="R278" s="326"/>
      <c r="S278" s="326"/>
      <c r="T278" s="326"/>
      <c r="U278" s="326"/>
      <c r="V278" s="326"/>
      <c r="W278" s="326"/>
      <c r="X278" s="326"/>
      <c r="Y278" s="327"/>
      <c r="Z278" s="109"/>
    </row>
    <row r="279" spans="1:26" ht="19.899999999999999" customHeight="1" x14ac:dyDescent="0.15">
      <c r="A279" s="318">
        <f>IFERROR(IF(AND($N279="○", $O279&lt;&gt;"○"),1001,0),3)</f>
        <v>0</v>
      </c>
      <c r="B279" s="109"/>
      <c r="E279" s="319" t="s">
        <v>115</v>
      </c>
      <c r="F279" s="320"/>
      <c r="G279" s="321" t="s">
        <v>292</v>
      </c>
      <c r="H279" s="322" t="s">
        <v>180</v>
      </c>
      <c r="I279" s="323"/>
      <c r="J279" s="323"/>
      <c r="K279" s="323"/>
      <c r="L279" s="323"/>
      <c r="M279" s="324"/>
      <c r="N279" s="5"/>
      <c r="O279" s="8"/>
      <c r="P279" s="325" t="s">
        <v>424</v>
      </c>
      <c r="Q279" s="326"/>
      <c r="R279" s="326"/>
      <c r="S279" s="326"/>
      <c r="T279" s="326"/>
      <c r="U279" s="326"/>
      <c r="V279" s="326"/>
      <c r="W279" s="326"/>
      <c r="X279" s="326"/>
      <c r="Y279" s="327"/>
      <c r="Z279" s="109"/>
    </row>
    <row r="280" spans="1:26" ht="19.899999999999999" customHeight="1" x14ac:dyDescent="0.15">
      <c r="A280" s="318">
        <f>IFERROR(IF(AND($N280="○", $O280&lt;&gt;"○"),1001,0),3)</f>
        <v>0</v>
      </c>
      <c r="B280" s="109"/>
      <c r="E280" s="319"/>
      <c r="F280" s="320"/>
      <c r="G280" s="321" t="s">
        <v>293</v>
      </c>
      <c r="H280" s="322" t="s">
        <v>181</v>
      </c>
      <c r="I280" s="323"/>
      <c r="J280" s="323"/>
      <c r="K280" s="323"/>
      <c r="L280" s="323"/>
      <c r="M280" s="324"/>
      <c r="N280" s="5"/>
      <c r="O280" s="8"/>
      <c r="P280" s="325" t="s">
        <v>425</v>
      </c>
      <c r="Q280" s="326"/>
      <c r="R280" s="326"/>
      <c r="S280" s="326"/>
      <c r="T280" s="326"/>
      <c r="U280" s="326"/>
      <c r="V280" s="326"/>
      <c r="W280" s="326"/>
      <c r="X280" s="326"/>
      <c r="Y280" s="327"/>
      <c r="Z280" s="109"/>
    </row>
    <row r="281" spans="1:26" ht="19.899999999999999" customHeight="1" x14ac:dyDescent="0.15">
      <c r="B281" s="109"/>
      <c r="E281" s="319" t="s">
        <v>116</v>
      </c>
      <c r="F281" s="320"/>
      <c r="G281" s="321" t="s">
        <v>292</v>
      </c>
      <c r="H281" s="322" t="s">
        <v>182</v>
      </c>
      <c r="I281" s="323"/>
      <c r="J281" s="323"/>
      <c r="K281" s="323"/>
      <c r="L281" s="323"/>
      <c r="M281" s="324"/>
      <c r="N281" s="5"/>
      <c r="O281" s="8"/>
      <c r="P281" s="325"/>
      <c r="Q281" s="326"/>
      <c r="R281" s="326"/>
      <c r="S281" s="326"/>
      <c r="T281" s="326"/>
      <c r="U281" s="326"/>
      <c r="V281" s="326"/>
      <c r="W281" s="326"/>
      <c r="X281" s="326"/>
      <c r="Y281" s="327"/>
      <c r="Z281" s="109"/>
    </row>
    <row r="282" spans="1:26" ht="19.899999999999999" customHeight="1" x14ac:dyDescent="0.15">
      <c r="A282" s="318">
        <f>IFERROR(IF(AND($N282="○", $O282&lt;&gt;"○"),1001,0),3)</f>
        <v>0</v>
      </c>
      <c r="B282" s="109"/>
      <c r="E282" s="319"/>
      <c r="F282" s="320"/>
      <c r="G282" s="321" t="s">
        <v>293</v>
      </c>
      <c r="H282" s="322" t="s">
        <v>183</v>
      </c>
      <c r="I282" s="323"/>
      <c r="J282" s="323"/>
      <c r="K282" s="323"/>
      <c r="L282" s="323"/>
      <c r="M282" s="324"/>
      <c r="N282" s="5"/>
      <c r="O282" s="8"/>
      <c r="P282" s="325" t="s">
        <v>436</v>
      </c>
      <c r="Q282" s="326"/>
      <c r="R282" s="326"/>
      <c r="S282" s="326"/>
      <c r="T282" s="326"/>
      <c r="U282" s="326"/>
      <c r="V282" s="326"/>
      <c r="W282" s="326"/>
      <c r="X282" s="326"/>
      <c r="Y282" s="327"/>
      <c r="Z282" s="109"/>
    </row>
    <row r="283" spans="1:26" ht="19.899999999999999" customHeight="1" x14ac:dyDescent="0.15">
      <c r="B283" s="109"/>
      <c r="E283" s="319"/>
      <c r="F283" s="320"/>
      <c r="G283" s="321" t="s">
        <v>294</v>
      </c>
      <c r="H283" s="322" t="s">
        <v>184</v>
      </c>
      <c r="I283" s="323"/>
      <c r="J283" s="323"/>
      <c r="K283" s="323"/>
      <c r="L283" s="323"/>
      <c r="M283" s="324"/>
      <c r="N283" s="5"/>
      <c r="O283" s="8"/>
      <c r="P283" s="325" t="s">
        <v>337</v>
      </c>
      <c r="Q283" s="326"/>
      <c r="R283" s="326"/>
      <c r="S283" s="326"/>
      <c r="T283" s="326"/>
      <c r="U283" s="326"/>
      <c r="V283" s="326"/>
      <c r="W283" s="326"/>
      <c r="X283" s="326"/>
      <c r="Y283" s="327"/>
      <c r="Z283" s="109"/>
    </row>
    <row r="284" spans="1:26" ht="19.899999999999999" customHeight="1" x14ac:dyDescent="0.15">
      <c r="B284" s="109"/>
      <c r="E284" s="319"/>
      <c r="F284" s="320"/>
      <c r="G284" s="321" t="s">
        <v>295</v>
      </c>
      <c r="H284" s="322" t="s">
        <v>185</v>
      </c>
      <c r="I284" s="323"/>
      <c r="J284" s="323"/>
      <c r="K284" s="323"/>
      <c r="L284" s="323"/>
      <c r="M284" s="324"/>
      <c r="N284" s="5"/>
      <c r="O284" s="8"/>
      <c r="P284" s="325" t="s">
        <v>338</v>
      </c>
      <c r="Q284" s="326"/>
      <c r="R284" s="326"/>
      <c r="S284" s="326"/>
      <c r="T284" s="326"/>
      <c r="U284" s="326"/>
      <c r="V284" s="326"/>
      <c r="W284" s="326"/>
      <c r="X284" s="326"/>
      <c r="Y284" s="327"/>
      <c r="Z284" s="109"/>
    </row>
    <row r="285" spans="1:26" ht="19.899999999999999" customHeight="1" x14ac:dyDescent="0.15">
      <c r="B285" s="109"/>
      <c r="E285" s="319"/>
      <c r="F285" s="320"/>
      <c r="G285" s="321" t="s">
        <v>296</v>
      </c>
      <c r="H285" s="322" t="s">
        <v>186</v>
      </c>
      <c r="I285" s="323"/>
      <c r="J285" s="323"/>
      <c r="K285" s="323"/>
      <c r="L285" s="323"/>
      <c r="M285" s="324"/>
      <c r="N285" s="5"/>
      <c r="O285" s="8"/>
      <c r="P285" s="325" t="s">
        <v>339</v>
      </c>
      <c r="Q285" s="326"/>
      <c r="R285" s="326"/>
      <c r="S285" s="326"/>
      <c r="T285" s="326"/>
      <c r="U285" s="326"/>
      <c r="V285" s="326"/>
      <c r="W285" s="326"/>
      <c r="X285" s="326"/>
      <c r="Y285" s="327"/>
      <c r="Z285" s="109"/>
    </row>
    <row r="286" spans="1:26" ht="19.899999999999999" customHeight="1" x14ac:dyDescent="0.15">
      <c r="B286" s="109"/>
      <c r="E286" s="319"/>
      <c r="F286" s="320"/>
      <c r="G286" s="321" t="s">
        <v>297</v>
      </c>
      <c r="H286" s="322" t="s">
        <v>187</v>
      </c>
      <c r="I286" s="323"/>
      <c r="J286" s="323"/>
      <c r="K286" s="323"/>
      <c r="L286" s="323"/>
      <c r="M286" s="324"/>
      <c r="N286" s="5"/>
      <c r="O286" s="8"/>
      <c r="P286" s="325"/>
      <c r="Q286" s="326"/>
      <c r="R286" s="326"/>
      <c r="S286" s="326"/>
      <c r="T286" s="326"/>
      <c r="U286" s="326"/>
      <c r="V286" s="326"/>
      <c r="W286" s="326"/>
      <c r="X286" s="326"/>
      <c r="Y286" s="327"/>
      <c r="Z286" s="109"/>
    </row>
    <row r="287" spans="1:26" ht="19.899999999999999" customHeight="1" x14ac:dyDescent="0.15">
      <c r="B287" s="109"/>
      <c r="E287" s="319"/>
      <c r="F287" s="320"/>
      <c r="G287" s="321" t="s">
        <v>298</v>
      </c>
      <c r="H287" s="322" t="s">
        <v>188</v>
      </c>
      <c r="I287" s="323"/>
      <c r="J287" s="323"/>
      <c r="K287" s="323"/>
      <c r="L287" s="323"/>
      <c r="M287" s="324"/>
      <c r="N287" s="5"/>
      <c r="O287" s="8"/>
      <c r="P287" s="325"/>
      <c r="Q287" s="326"/>
      <c r="R287" s="326"/>
      <c r="S287" s="326"/>
      <c r="T287" s="326"/>
      <c r="U287" s="326"/>
      <c r="V287" s="326"/>
      <c r="W287" s="326"/>
      <c r="X287" s="326"/>
      <c r="Y287" s="327"/>
      <c r="Z287" s="109"/>
    </row>
    <row r="288" spans="1:26" ht="19.899999999999999" customHeight="1" x14ac:dyDescent="0.15">
      <c r="A288" s="318">
        <f>IFERROR(IF(AND($N288="○", $O288&lt;&gt;"○"),1001,0),3)</f>
        <v>0</v>
      </c>
      <c r="B288" s="109"/>
      <c r="E288" s="319" t="s">
        <v>117</v>
      </c>
      <c r="F288" s="320"/>
      <c r="G288" s="321" t="s">
        <v>292</v>
      </c>
      <c r="H288" s="322" t="s">
        <v>189</v>
      </c>
      <c r="I288" s="323"/>
      <c r="J288" s="323"/>
      <c r="K288" s="323"/>
      <c r="L288" s="323"/>
      <c r="M288" s="324"/>
      <c r="N288" s="5"/>
      <c r="O288" s="8"/>
      <c r="P288" s="325" t="s">
        <v>426</v>
      </c>
      <c r="Q288" s="326"/>
      <c r="R288" s="326"/>
      <c r="S288" s="326"/>
      <c r="T288" s="326"/>
      <c r="U288" s="326"/>
      <c r="V288" s="326"/>
      <c r="W288" s="326"/>
      <c r="X288" s="326"/>
      <c r="Y288" s="327"/>
      <c r="Z288" s="109"/>
    </row>
    <row r="289" spans="1:26" ht="19.899999999999999" customHeight="1" x14ac:dyDescent="0.15">
      <c r="A289" s="318">
        <f>IFERROR(IF(AND($N289="○", $O289&lt;&gt;"○"),1001,0),3)</f>
        <v>0</v>
      </c>
      <c r="B289" s="109"/>
      <c r="E289" s="319"/>
      <c r="F289" s="320"/>
      <c r="G289" s="321" t="s">
        <v>293</v>
      </c>
      <c r="H289" s="322" t="s">
        <v>190</v>
      </c>
      <c r="I289" s="323"/>
      <c r="J289" s="323"/>
      <c r="K289" s="323"/>
      <c r="L289" s="323"/>
      <c r="M289" s="324"/>
      <c r="N289" s="5"/>
      <c r="O289" s="8"/>
      <c r="P289" s="325" t="s">
        <v>426</v>
      </c>
      <c r="Q289" s="326"/>
      <c r="R289" s="326"/>
      <c r="S289" s="326"/>
      <c r="T289" s="326"/>
      <c r="U289" s="326"/>
      <c r="V289" s="326"/>
      <c r="W289" s="326"/>
      <c r="X289" s="326"/>
      <c r="Y289" s="327"/>
      <c r="Z289" s="109"/>
    </row>
    <row r="290" spans="1:26" ht="19.899999999999999" customHeight="1" x14ac:dyDescent="0.15">
      <c r="A290" s="318">
        <f>IFERROR(IF(AND($N290="○", $O290&lt;&gt;"○"),1001,0),3)</f>
        <v>0</v>
      </c>
      <c r="B290" s="109"/>
      <c r="E290" s="319"/>
      <c r="F290" s="320"/>
      <c r="G290" s="321" t="s">
        <v>294</v>
      </c>
      <c r="H290" s="322" t="s">
        <v>191</v>
      </c>
      <c r="I290" s="323"/>
      <c r="J290" s="323"/>
      <c r="K290" s="323"/>
      <c r="L290" s="323"/>
      <c r="M290" s="324"/>
      <c r="N290" s="5"/>
      <c r="O290" s="8"/>
      <c r="P290" s="325" t="s">
        <v>426</v>
      </c>
      <c r="Q290" s="326"/>
      <c r="R290" s="326"/>
      <c r="S290" s="326"/>
      <c r="T290" s="326"/>
      <c r="U290" s="326"/>
      <c r="V290" s="326"/>
      <c r="W290" s="326"/>
      <c r="X290" s="326"/>
      <c r="Y290" s="327"/>
      <c r="Z290" s="109"/>
    </row>
    <row r="291" spans="1:26" ht="30" customHeight="1" x14ac:dyDescent="0.15">
      <c r="A291" s="318">
        <f>IFERROR(IF(AND($N291="○", $O291&lt;&gt;"○"),1001,0),3)</f>
        <v>0</v>
      </c>
      <c r="B291" s="109"/>
      <c r="E291" s="319"/>
      <c r="F291" s="320"/>
      <c r="G291" s="321" t="s">
        <v>295</v>
      </c>
      <c r="H291" s="322" t="s">
        <v>192</v>
      </c>
      <c r="I291" s="323"/>
      <c r="J291" s="323"/>
      <c r="K291" s="323"/>
      <c r="L291" s="323"/>
      <c r="M291" s="324"/>
      <c r="N291" s="5"/>
      <c r="O291" s="8"/>
      <c r="P291" s="325" t="s">
        <v>427</v>
      </c>
      <c r="Q291" s="326"/>
      <c r="R291" s="326"/>
      <c r="S291" s="326"/>
      <c r="T291" s="326"/>
      <c r="U291" s="326"/>
      <c r="V291" s="326"/>
      <c r="W291" s="326"/>
      <c r="X291" s="326"/>
      <c r="Y291" s="327"/>
      <c r="Z291" s="109"/>
    </row>
    <row r="292" spans="1:26" ht="19.899999999999999" customHeight="1" x14ac:dyDescent="0.15">
      <c r="A292" s="318">
        <f>IFERROR(IF(AND($N292="○", $O292&lt;&gt;"○"),1001,0),3)</f>
        <v>0</v>
      </c>
      <c r="B292" s="109"/>
      <c r="E292" s="319"/>
      <c r="F292" s="320"/>
      <c r="G292" s="321" t="s">
        <v>296</v>
      </c>
      <c r="H292" s="322" t="s">
        <v>193</v>
      </c>
      <c r="I292" s="323"/>
      <c r="J292" s="323"/>
      <c r="K292" s="323"/>
      <c r="L292" s="323"/>
      <c r="M292" s="324"/>
      <c r="N292" s="5"/>
      <c r="O292" s="8"/>
      <c r="P292" s="325" t="s">
        <v>426</v>
      </c>
      <c r="Q292" s="326"/>
      <c r="R292" s="326"/>
      <c r="S292" s="326"/>
      <c r="T292" s="326"/>
      <c r="U292" s="326"/>
      <c r="V292" s="326"/>
      <c r="W292" s="326"/>
      <c r="X292" s="326"/>
      <c r="Y292" s="327"/>
      <c r="Z292" s="109"/>
    </row>
    <row r="293" spans="1:26" ht="19.899999999999999" customHeight="1" x14ac:dyDescent="0.15">
      <c r="A293" s="318">
        <f>IFERROR(IF(AND($N293="○", $O293&lt;&gt;"○"),1001,0),3)</f>
        <v>0</v>
      </c>
      <c r="B293" s="109"/>
      <c r="E293" s="319" t="s">
        <v>118</v>
      </c>
      <c r="F293" s="320"/>
      <c r="G293" s="321" t="s">
        <v>292</v>
      </c>
      <c r="H293" s="322" t="s">
        <v>194</v>
      </c>
      <c r="I293" s="323"/>
      <c r="J293" s="323"/>
      <c r="K293" s="323"/>
      <c r="L293" s="323"/>
      <c r="M293" s="324"/>
      <c r="N293" s="5"/>
      <c r="O293" s="8"/>
      <c r="P293" s="325" t="s">
        <v>427</v>
      </c>
      <c r="Q293" s="326"/>
      <c r="R293" s="326"/>
      <c r="S293" s="326"/>
      <c r="T293" s="326"/>
      <c r="U293" s="326"/>
      <c r="V293" s="326"/>
      <c r="W293" s="326"/>
      <c r="X293" s="326"/>
      <c r="Y293" s="327"/>
      <c r="Z293" s="109"/>
    </row>
    <row r="294" spans="1:26" ht="19.899999999999999" customHeight="1" x14ac:dyDescent="0.15">
      <c r="A294" s="318">
        <f>IFERROR(IF(AND($N294="○", $O294&lt;&gt;"○"),1001,0),3)</f>
        <v>0</v>
      </c>
      <c r="B294" s="109"/>
      <c r="E294" s="319"/>
      <c r="F294" s="320"/>
      <c r="G294" s="321" t="s">
        <v>293</v>
      </c>
      <c r="H294" s="322" t="s">
        <v>195</v>
      </c>
      <c r="I294" s="323"/>
      <c r="J294" s="323"/>
      <c r="K294" s="323"/>
      <c r="L294" s="323"/>
      <c r="M294" s="324"/>
      <c r="N294" s="5"/>
      <c r="O294" s="8"/>
      <c r="P294" s="325" t="s">
        <v>427</v>
      </c>
      <c r="Q294" s="326"/>
      <c r="R294" s="326"/>
      <c r="S294" s="326"/>
      <c r="T294" s="326"/>
      <c r="U294" s="326"/>
      <c r="V294" s="326"/>
      <c r="W294" s="326"/>
      <c r="X294" s="326"/>
      <c r="Y294" s="327"/>
      <c r="Z294" s="109"/>
    </row>
    <row r="295" spans="1:26" ht="19.899999999999999" customHeight="1" x14ac:dyDescent="0.15">
      <c r="B295" s="109"/>
      <c r="E295" s="319"/>
      <c r="F295" s="320"/>
      <c r="G295" s="321" t="s">
        <v>294</v>
      </c>
      <c r="H295" s="322" t="s">
        <v>196</v>
      </c>
      <c r="I295" s="323"/>
      <c r="J295" s="323"/>
      <c r="K295" s="323"/>
      <c r="L295" s="323"/>
      <c r="M295" s="324"/>
      <c r="N295" s="5"/>
      <c r="O295" s="8"/>
      <c r="P295" s="325"/>
      <c r="Q295" s="326"/>
      <c r="R295" s="326"/>
      <c r="S295" s="326"/>
      <c r="T295" s="326"/>
      <c r="U295" s="326"/>
      <c r="V295" s="326"/>
      <c r="W295" s="326"/>
      <c r="X295" s="326"/>
      <c r="Y295" s="327"/>
      <c r="Z295" s="109"/>
    </row>
    <row r="296" spans="1:26" ht="19.899999999999999" customHeight="1" x14ac:dyDescent="0.15">
      <c r="B296" s="109"/>
      <c r="E296" s="319"/>
      <c r="F296" s="320"/>
      <c r="G296" s="321" t="s">
        <v>295</v>
      </c>
      <c r="H296" s="322" t="s">
        <v>197</v>
      </c>
      <c r="I296" s="323"/>
      <c r="J296" s="323"/>
      <c r="K296" s="323"/>
      <c r="L296" s="323"/>
      <c r="M296" s="324"/>
      <c r="N296" s="5"/>
      <c r="O296" s="8"/>
      <c r="P296" s="325"/>
      <c r="Q296" s="326"/>
      <c r="R296" s="326"/>
      <c r="S296" s="326"/>
      <c r="T296" s="326"/>
      <c r="U296" s="326"/>
      <c r="V296" s="326"/>
      <c r="W296" s="326"/>
      <c r="X296" s="326"/>
      <c r="Y296" s="327"/>
      <c r="Z296" s="109"/>
    </row>
    <row r="297" spans="1:26" ht="19.899999999999999" customHeight="1" x14ac:dyDescent="0.15">
      <c r="B297" s="109"/>
      <c r="E297" s="319"/>
      <c r="F297" s="320"/>
      <c r="G297" s="321" t="s">
        <v>296</v>
      </c>
      <c r="H297" s="322" t="s">
        <v>198</v>
      </c>
      <c r="I297" s="323"/>
      <c r="J297" s="323"/>
      <c r="K297" s="323"/>
      <c r="L297" s="323"/>
      <c r="M297" s="324"/>
      <c r="N297" s="5"/>
      <c r="O297" s="8"/>
      <c r="P297" s="325"/>
      <c r="Q297" s="326"/>
      <c r="R297" s="326"/>
      <c r="S297" s="326"/>
      <c r="T297" s="326"/>
      <c r="U297" s="326"/>
      <c r="V297" s="326"/>
      <c r="W297" s="326"/>
      <c r="X297" s="326"/>
      <c r="Y297" s="327"/>
      <c r="Z297" s="109"/>
    </row>
    <row r="298" spans="1:26" ht="19.899999999999999" customHeight="1" x14ac:dyDescent="0.15">
      <c r="A298" s="318">
        <f>IFERROR(IF(AND($N298="○", $O298&lt;&gt;"○"),1001,0),3)</f>
        <v>0</v>
      </c>
      <c r="B298" s="109"/>
      <c r="E298" s="319"/>
      <c r="F298" s="320"/>
      <c r="G298" s="321" t="s">
        <v>297</v>
      </c>
      <c r="H298" s="322" t="s">
        <v>199</v>
      </c>
      <c r="I298" s="323"/>
      <c r="J298" s="323"/>
      <c r="K298" s="323"/>
      <c r="L298" s="323"/>
      <c r="M298" s="324"/>
      <c r="N298" s="5"/>
      <c r="O298" s="8"/>
      <c r="P298" s="325" t="s">
        <v>427</v>
      </c>
      <c r="Q298" s="326"/>
      <c r="R298" s="326"/>
      <c r="S298" s="326"/>
      <c r="T298" s="326"/>
      <c r="U298" s="326"/>
      <c r="V298" s="326"/>
      <c r="W298" s="326"/>
      <c r="X298" s="326"/>
      <c r="Y298" s="327"/>
      <c r="Z298" s="109"/>
    </row>
    <row r="299" spans="1:26" ht="19.899999999999999" customHeight="1" x14ac:dyDescent="0.15">
      <c r="B299" s="109"/>
      <c r="E299" s="319"/>
      <c r="F299" s="320"/>
      <c r="G299" s="321" t="s">
        <v>298</v>
      </c>
      <c r="H299" s="322" t="s">
        <v>200</v>
      </c>
      <c r="I299" s="323"/>
      <c r="J299" s="323"/>
      <c r="K299" s="323"/>
      <c r="L299" s="323"/>
      <c r="M299" s="324"/>
      <c r="N299" s="5"/>
      <c r="O299" s="8"/>
      <c r="P299" s="325" t="s">
        <v>403</v>
      </c>
      <c r="Q299" s="326"/>
      <c r="R299" s="326"/>
      <c r="S299" s="326"/>
      <c r="T299" s="326"/>
      <c r="U299" s="326"/>
      <c r="V299" s="326"/>
      <c r="W299" s="326"/>
      <c r="X299" s="326"/>
      <c r="Y299" s="327"/>
      <c r="Z299" s="109"/>
    </row>
    <row r="300" spans="1:26" ht="19.899999999999999" customHeight="1" x14ac:dyDescent="0.15">
      <c r="B300" s="109"/>
      <c r="E300" s="329" t="s">
        <v>119</v>
      </c>
      <c r="F300" s="330"/>
      <c r="G300" s="321" t="s">
        <v>292</v>
      </c>
      <c r="H300" s="322" t="s">
        <v>201</v>
      </c>
      <c r="I300" s="323"/>
      <c r="J300" s="323"/>
      <c r="K300" s="323"/>
      <c r="L300" s="323"/>
      <c r="M300" s="324"/>
      <c r="N300" s="5"/>
      <c r="O300" s="8"/>
      <c r="P300" s="325" t="s">
        <v>404</v>
      </c>
      <c r="Q300" s="326"/>
      <c r="R300" s="326"/>
      <c r="S300" s="326"/>
      <c r="T300" s="326"/>
      <c r="U300" s="326"/>
      <c r="V300" s="326"/>
      <c r="W300" s="326"/>
      <c r="X300" s="326"/>
      <c r="Y300" s="327"/>
      <c r="Z300" s="109"/>
    </row>
    <row r="301" spans="1:26" ht="19.899999999999999" customHeight="1" x14ac:dyDescent="0.15">
      <c r="B301" s="109"/>
      <c r="E301" s="329"/>
      <c r="F301" s="330"/>
      <c r="G301" s="321" t="s">
        <v>293</v>
      </c>
      <c r="H301" s="322" t="s">
        <v>202</v>
      </c>
      <c r="I301" s="323"/>
      <c r="J301" s="323"/>
      <c r="K301" s="323"/>
      <c r="L301" s="323"/>
      <c r="M301" s="324"/>
      <c r="N301" s="5"/>
      <c r="O301" s="8"/>
      <c r="P301" s="325"/>
      <c r="Q301" s="326"/>
      <c r="R301" s="326"/>
      <c r="S301" s="326"/>
      <c r="T301" s="326"/>
      <c r="U301" s="326"/>
      <c r="V301" s="326"/>
      <c r="W301" s="326"/>
      <c r="X301" s="326"/>
      <c r="Y301" s="327"/>
      <c r="Z301" s="109"/>
    </row>
    <row r="302" spans="1:26" ht="19.899999999999999" customHeight="1" x14ac:dyDescent="0.15">
      <c r="B302" s="109"/>
      <c r="E302" s="329"/>
      <c r="F302" s="330"/>
      <c r="G302" s="321" t="s">
        <v>294</v>
      </c>
      <c r="H302" s="322" t="s">
        <v>203</v>
      </c>
      <c r="I302" s="323"/>
      <c r="J302" s="323"/>
      <c r="K302" s="323"/>
      <c r="L302" s="323"/>
      <c r="M302" s="324"/>
      <c r="N302" s="5"/>
      <c r="O302" s="8"/>
      <c r="P302" s="331" t="s">
        <v>409</v>
      </c>
      <c r="Q302" s="332"/>
      <c r="R302" s="332"/>
      <c r="S302" s="332"/>
      <c r="T302" s="332"/>
      <c r="U302" s="332"/>
      <c r="V302" s="332"/>
      <c r="W302" s="332"/>
      <c r="X302" s="332"/>
      <c r="Y302" s="333"/>
      <c r="Z302" s="109"/>
    </row>
    <row r="303" spans="1:26" ht="19.899999999999999" customHeight="1" x14ac:dyDescent="0.15">
      <c r="B303" s="109"/>
      <c r="E303" s="329"/>
      <c r="F303" s="330"/>
      <c r="G303" s="321" t="s">
        <v>295</v>
      </c>
      <c r="H303" s="322" t="s">
        <v>204</v>
      </c>
      <c r="I303" s="323"/>
      <c r="J303" s="323"/>
      <c r="K303" s="323"/>
      <c r="L303" s="323"/>
      <c r="M303" s="324"/>
      <c r="N303" s="5"/>
      <c r="O303" s="8"/>
      <c r="P303" s="325"/>
      <c r="Q303" s="326"/>
      <c r="R303" s="326"/>
      <c r="S303" s="326"/>
      <c r="T303" s="326"/>
      <c r="U303" s="326"/>
      <c r="V303" s="326"/>
      <c r="W303" s="326"/>
      <c r="X303" s="326"/>
      <c r="Y303" s="327"/>
      <c r="Z303" s="109"/>
    </row>
    <row r="304" spans="1:26" ht="19.899999999999999" customHeight="1" x14ac:dyDescent="0.15">
      <c r="B304" s="109"/>
      <c r="E304" s="329"/>
      <c r="F304" s="330"/>
      <c r="G304" s="321" t="s">
        <v>296</v>
      </c>
      <c r="H304" s="322" t="s">
        <v>205</v>
      </c>
      <c r="I304" s="323"/>
      <c r="J304" s="323"/>
      <c r="K304" s="323"/>
      <c r="L304" s="323"/>
      <c r="M304" s="324"/>
      <c r="N304" s="5"/>
      <c r="O304" s="8"/>
      <c r="P304" s="325"/>
      <c r="Q304" s="326"/>
      <c r="R304" s="326"/>
      <c r="S304" s="326"/>
      <c r="T304" s="326"/>
      <c r="U304" s="326"/>
      <c r="V304" s="326"/>
      <c r="W304" s="326"/>
      <c r="X304" s="326"/>
      <c r="Y304" s="327"/>
      <c r="Z304" s="109"/>
    </row>
    <row r="305" spans="1:26" ht="19.899999999999999" customHeight="1" x14ac:dyDescent="0.15">
      <c r="B305" s="109"/>
      <c r="E305" s="329"/>
      <c r="F305" s="330"/>
      <c r="G305" s="321" t="s">
        <v>297</v>
      </c>
      <c r="H305" s="322" t="s">
        <v>206</v>
      </c>
      <c r="I305" s="323"/>
      <c r="J305" s="323"/>
      <c r="K305" s="323"/>
      <c r="L305" s="323"/>
      <c r="M305" s="324"/>
      <c r="N305" s="5"/>
      <c r="O305" s="8"/>
      <c r="P305" s="325"/>
      <c r="Q305" s="326"/>
      <c r="R305" s="326"/>
      <c r="S305" s="326"/>
      <c r="T305" s="326"/>
      <c r="U305" s="326"/>
      <c r="V305" s="326"/>
      <c r="W305" s="326"/>
      <c r="X305" s="326"/>
      <c r="Y305" s="327"/>
      <c r="Z305" s="109"/>
    </row>
    <row r="306" spans="1:26" ht="19.899999999999999" customHeight="1" x14ac:dyDescent="0.15">
      <c r="B306" s="109"/>
      <c r="E306" s="329"/>
      <c r="F306" s="330"/>
      <c r="G306" s="321" t="s">
        <v>298</v>
      </c>
      <c r="H306" s="322" t="s">
        <v>207</v>
      </c>
      <c r="I306" s="323"/>
      <c r="J306" s="323"/>
      <c r="K306" s="323"/>
      <c r="L306" s="323"/>
      <c r="M306" s="324"/>
      <c r="N306" s="5"/>
      <c r="O306" s="8"/>
      <c r="P306" s="325" t="s">
        <v>340</v>
      </c>
      <c r="Q306" s="326"/>
      <c r="R306" s="326"/>
      <c r="S306" s="326"/>
      <c r="T306" s="326"/>
      <c r="U306" s="326"/>
      <c r="V306" s="326"/>
      <c r="W306" s="326"/>
      <c r="X306" s="326"/>
      <c r="Y306" s="327"/>
      <c r="Z306" s="109"/>
    </row>
    <row r="307" spans="1:26" ht="19.899999999999999" customHeight="1" x14ac:dyDescent="0.15">
      <c r="B307" s="109"/>
      <c r="E307" s="329"/>
      <c r="F307" s="330"/>
      <c r="G307" s="321" t="s">
        <v>299</v>
      </c>
      <c r="H307" s="322" t="s">
        <v>208</v>
      </c>
      <c r="I307" s="323"/>
      <c r="J307" s="323"/>
      <c r="K307" s="323"/>
      <c r="L307" s="323"/>
      <c r="M307" s="324"/>
      <c r="N307" s="5"/>
      <c r="O307" s="8"/>
      <c r="P307" s="325" t="s">
        <v>341</v>
      </c>
      <c r="Q307" s="326"/>
      <c r="R307" s="326"/>
      <c r="S307" s="326"/>
      <c r="T307" s="326"/>
      <c r="U307" s="326"/>
      <c r="V307" s="326"/>
      <c r="W307" s="326"/>
      <c r="X307" s="326"/>
      <c r="Y307" s="327"/>
      <c r="Z307" s="109"/>
    </row>
    <row r="308" spans="1:26" ht="19.899999999999999" customHeight="1" x14ac:dyDescent="0.15">
      <c r="B308" s="109"/>
      <c r="E308" s="329"/>
      <c r="F308" s="330"/>
      <c r="G308" s="321" t="s">
        <v>300</v>
      </c>
      <c r="H308" s="322" t="s">
        <v>209</v>
      </c>
      <c r="I308" s="323"/>
      <c r="J308" s="323"/>
      <c r="K308" s="323"/>
      <c r="L308" s="323"/>
      <c r="M308" s="324"/>
      <c r="N308" s="5"/>
      <c r="O308" s="8"/>
      <c r="P308" s="325" t="s">
        <v>405</v>
      </c>
      <c r="Q308" s="326"/>
      <c r="R308" s="326"/>
      <c r="S308" s="326"/>
      <c r="T308" s="326"/>
      <c r="U308" s="326"/>
      <c r="V308" s="326"/>
      <c r="W308" s="326"/>
      <c r="X308" s="326"/>
      <c r="Y308" s="327"/>
      <c r="Z308" s="109"/>
    </row>
    <row r="309" spans="1:26" ht="19.899999999999999" customHeight="1" x14ac:dyDescent="0.15">
      <c r="B309" s="109"/>
      <c r="E309" s="329"/>
      <c r="F309" s="330"/>
      <c r="G309" s="321" t="s">
        <v>301</v>
      </c>
      <c r="H309" s="322" t="s">
        <v>210</v>
      </c>
      <c r="I309" s="323"/>
      <c r="J309" s="323"/>
      <c r="K309" s="323"/>
      <c r="L309" s="323"/>
      <c r="M309" s="324"/>
      <c r="N309" s="5"/>
      <c r="O309" s="8"/>
      <c r="P309" s="325"/>
      <c r="Q309" s="326"/>
      <c r="R309" s="326"/>
      <c r="S309" s="326"/>
      <c r="T309" s="326"/>
      <c r="U309" s="326"/>
      <c r="V309" s="326"/>
      <c r="W309" s="326"/>
      <c r="X309" s="326"/>
      <c r="Y309" s="327"/>
      <c r="Z309" s="109"/>
    </row>
    <row r="310" spans="1:26" ht="19.899999999999999" customHeight="1" x14ac:dyDescent="0.15">
      <c r="B310" s="109"/>
      <c r="E310" s="329"/>
      <c r="F310" s="330"/>
      <c r="G310" s="321" t="s">
        <v>302</v>
      </c>
      <c r="H310" s="322" t="s">
        <v>211</v>
      </c>
      <c r="I310" s="323"/>
      <c r="J310" s="323"/>
      <c r="K310" s="323"/>
      <c r="L310" s="323"/>
      <c r="M310" s="324"/>
      <c r="N310" s="5"/>
      <c r="O310" s="8"/>
      <c r="P310" s="325"/>
      <c r="Q310" s="326"/>
      <c r="R310" s="326"/>
      <c r="S310" s="326"/>
      <c r="T310" s="326"/>
      <c r="U310" s="326"/>
      <c r="V310" s="326"/>
      <c r="W310" s="326"/>
      <c r="X310" s="326"/>
      <c r="Y310" s="327"/>
      <c r="Z310" s="109"/>
    </row>
    <row r="311" spans="1:26" ht="19.899999999999999" customHeight="1" x14ac:dyDescent="0.15">
      <c r="B311" s="109"/>
      <c r="E311" s="329"/>
      <c r="F311" s="330"/>
      <c r="G311" s="321" t="s">
        <v>303</v>
      </c>
      <c r="H311" s="322" t="s">
        <v>212</v>
      </c>
      <c r="I311" s="323"/>
      <c r="J311" s="323"/>
      <c r="K311" s="323"/>
      <c r="L311" s="323"/>
      <c r="M311" s="324"/>
      <c r="N311" s="5"/>
      <c r="O311" s="8"/>
      <c r="P311" s="325"/>
      <c r="Q311" s="326"/>
      <c r="R311" s="326"/>
      <c r="S311" s="326"/>
      <c r="T311" s="326"/>
      <c r="U311" s="326"/>
      <c r="V311" s="326"/>
      <c r="W311" s="326"/>
      <c r="X311" s="326"/>
      <c r="Y311" s="327"/>
      <c r="Z311" s="109"/>
    </row>
    <row r="312" spans="1:26" ht="19.899999999999999" customHeight="1" x14ac:dyDescent="0.15">
      <c r="B312" s="109"/>
      <c r="E312" s="329"/>
      <c r="F312" s="330"/>
      <c r="G312" s="321" t="s">
        <v>304</v>
      </c>
      <c r="H312" s="322" t="s">
        <v>213</v>
      </c>
      <c r="I312" s="323"/>
      <c r="J312" s="323"/>
      <c r="K312" s="323"/>
      <c r="L312" s="323"/>
      <c r="M312" s="324"/>
      <c r="N312" s="5"/>
      <c r="O312" s="8"/>
      <c r="P312" s="325"/>
      <c r="Q312" s="326"/>
      <c r="R312" s="326"/>
      <c r="S312" s="326"/>
      <c r="T312" s="326"/>
      <c r="U312" s="326"/>
      <c r="V312" s="326"/>
      <c r="W312" s="326"/>
      <c r="X312" s="326"/>
      <c r="Y312" s="327"/>
      <c r="Z312" s="109"/>
    </row>
    <row r="313" spans="1:26" ht="19.899999999999999" customHeight="1" x14ac:dyDescent="0.15">
      <c r="A313" s="318">
        <f>IFERROR(IF(AND($N313="○", $O313&lt;&gt;"○"),1001,0),3)</f>
        <v>0</v>
      </c>
      <c r="B313" s="109"/>
      <c r="E313" s="329" t="s">
        <v>120</v>
      </c>
      <c r="F313" s="330"/>
      <c r="G313" s="321" t="s">
        <v>292</v>
      </c>
      <c r="H313" s="322" t="s">
        <v>365</v>
      </c>
      <c r="I313" s="323"/>
      <c r="J313" s="323"/>
      <c r="K313" s="323"/>
      <c r="L313" s="323"/>
      <c r="M313" s="324"/>
      <c r="N313" s="5"/>
      <c r="O313" s="8"/>
      <c r="P313" s="325" t="s">
        <v>342</v>
      </c>
      <c r="Q313" s="326"/>
      <c r="R313" s="326"/>
      <c r="S313" s="326"/>
      <c r="T313" s="326"/>
      <c r="U313" s="326"/>
      <c r="V313" s="326"/>
      <c r="W313" s="326"/>
      <c r="X313" s="326"/>
      <c r="Y313" s="327"/>
      <c r="Z313" s="109"/>
    </row>
    <row r="314" spans="1:26" ht="19.899999999999999" customHeight="1" x14ac:dyDescent="0.15">
      <c r="A314" s="318">
        <f>IFERROR(IF(AND($N314="○", $O314&lt;&gt;"○"),1001,0),3)</f>
        <v>0</v>
      </c>
      <c r="B314" s="109"/>
      <c r="E314" s="329"/>
      <c r="F314" s="330"/>
      <c r="G314" s="321" t="s">
        <v>293</v>
      </c>
      <c r="H314" s="322" t="s">
        <v>366</v>
      </c>
      <c r="I314" s="323"/>
      <c r="J314" s="323"/>
      <c r="K314" s="323"/>
      <c r="L314" s="323"/>
      <c r="M314" s="324"/>
      <c r="N314" s="5"/>
      <c r="O314" s="8"/>
      <c r="P314" s="325" t="s">
        <v>428</v>
      </c>
      <c r="Q314" s="326"/>
      <c r="R314" s="326"/>
      <c r="S314" s="326"/>
      <c r="T314" s="326"/>
      <c r="U314" s="326"/>
      <c r="V314" s="326"/>
      <c r="W314" s="326"/>
      <c r="X314" s="326"/>
      <c r="Y314" s="327"/>
      <c r="Z314" s="334"/>
    </row>
    <row r="315" spans="1:26" ht="19.899999999999999" customHeight="1" x14ac:dyDescent="0.15">
      <c r="A315" s="318">
        <f>IFERROR(IF(AND($N315="○", $O315&lt;&gt;"○"),1001,0),3)</f>
        <v>0</v>
      </c>
      <c r="B315" s="109"/>
      <c r="E315" s="329"/>
      <c r="F315" s="330"/>
      <c r="G315" s="321" t="s">
        <v>294</v>
      </c>
      <c r="H315" s="322" t="s">
        <v>367</v>
      </c>
      <c r="I315" s="323"/>
      <c r="J315" s="323"/>
      <c r="K315" s="323"/>
      <c r="L315" s="323"/>
      <c r="M315" s="324"/>
      <c r="N315" s="5"/>
      <c r="O315" s="8"/>
      <c r="P315" s="325" t="s">
        <v>429</v>
      </c>
      <c r="Q315" s="326"/>
      <c r="R315" s="326"/>
      <c r="S315" s="326"/>
      <c r="T315" s="326"/>
      <c r="U315" s="326"/>
      <c r="V315" s="326"/>
      <c r="W315" s="326"/>
      <c r="X315" s="326"/>
      <c r="Y315" s="327"/>
      <c r="Z315" s="109"/>
    </row>
    <row r="316" spans="1:26" ht="19.899999999999999" customHeight="1" x14ac:dyDescent="0.15">
      <c r="A316" s="318">
        <f>IFERROR(IF(AND($N316="○", $O316&lt;&gt;"○"),1001,0),3)</f>
        <v>0</v>
      </c>
      <c r="B316" s="109"/>
      <c r="E316" s="329" t="s">
        <v>121</v>
      </c>
      <c r="F316" s="330"/>
      <c r="G316" s="321" t="s">
        <v>292</v>
      </c>
      <c r="H316" s="322" t="s">
        <v>365</v>
      </c>
      <c r="I316" s="323"/>
      <c r="J316" s="323"/>
      <c r="K316" s="323"/>
      <c r="L316" s="323"/>
      <c r="M316" s="324"/>
      <c r="N316" s="5"/>
      <c r="O316" s="8"/>
      <c r="P316" s="325" t="s">
        <v>343</v>
      </c>
      <c r="Q316" s="326"/>
      <c r="R316" s="326"/>
      <c r="S316" s="326"/>
      <c r="T316" s="326"/>
      <c r="U316" s="326"/>
      <c r="V316" s="326"/>
      <c r="W316" s="326"/>
      <c r="X316" s="326"/>
      <c r="Y316" s="327"/>
      <c r="Z316" s="109"/>
    </row>
    <row r="317" spans="1:26" ht="19.899999999999999" customHeight="1" x14ac:dyDescent="0.15">
      <c r="A317" s="318">
        <f>IFERROR(IF(AND($N317="○", $O317&lt;&gt;"○"),1001,0),3)</f>
        <v>0</v>
      </c>
      <c r="B317" s="109"/>
      <c r="E317" s="329"/>
      <c r="F317" s="330"/>
      <c r="G317" s="321" t="s">
        <v>293</v>
      </c>
      <c r="H317" s="322" t="s">
        <v>366</v>
      </c>
      <c r="I317" s="323"/>
      <c r="J317" s="323"/>
      <c r="K317" s="323"/>
      <c r="L317" s="323"/>
      <c r="M317" s="324"/>
      <c r="N317" s="5"/>
      <c r="O317" s="8"/>
      <c r="P317" s="325" t="s">
        <v>344</v>
      </c>
      <c r="Q317" s="326"/>
      <c r="R317" s="326"/>
      <c r="S317" s="326"/>
      <c r="T317" s="326"/>
      <c r="U317" s="326"/>
      <c r="V317" s="326"/>
      <c r="W317" s="326"/>
      <c r="X317" s="326"/>
      <c r="Y317" s="327"/>
      <c r="Z317" s="109"/>
    </row>
    <row r="318" spans="1:26" ht="19.899999999999999" customHeight="1" x14ac:dyDescent="0.15">
      <c r="A318" s="318">
        <f>IFERROR(IF(AND($N318="○", $O318&lt;&gt;"○"),1001,0),3)</f>
        <v>0</v>
      </c>
      <c r="B318" s="109"/>
      <c r="E318" s="329"/>
      <c r="F318" s="330"/>
      <c r="G318" s="321" t="s">
        <v>294</v>
      </c>
      <c r="H318" s="322" t="s">
        <v>367</v>
      </c>
      <c r="I318" s="323"/>
      <c r="J318" s="323"/>
      <c r="K318" s="323"/>
      <c r="L318" s="323"/>
      <c r="M318" s="324"/>
      <c r="N318" s="5"/>
      <c r="O318" s="8"/>
      <c r="P318" s="325" t="s">
        <v>344</v>
      </c>
      <c r="Q318" s="326"/>
      <c r="R318" s="326"/>
      <c r="S318" s="326"/>
      <c r="T318" s="326"/>
      <c r="U318" s="326"/>
      <c r="V318" s="326"/>
      <c r="W318" s="326"/>
      <c r="X318" s="326"/>
      <c r="Y318" s="327"/>
      <c r="Z318" s="109"/>
    </row>
    <row r="319" spans="1:26" ht="19.899999999999999" customHeight="1" x14ac:dyDescent="0.15">
      <c r="A319" s="318">
        <f>IFERROR(IF(AND($N319="○", $O319&lt;&gt;"○"),1001,0),3)</f>
        <v>0</v>
      </c>
      <c r="B319" s="109"/>
      <c r="E319" s="329"/>
      <c r="F319" s="330"/>
      <c r="G319" s="321" t="s">
        <v>295</v>
      </c>
      <c r="H319" s="322" t="s">
        <v>368</v>
      </c>
      <c r="I319" s="323"/>
      <c r="J319" s="323"/>
      <c r="K319" s="323"/>
      <c r="L319" s="323"/>
      <c r="M319" s="324"/>
      <c r="N319" s="5"/>
      <c r="O319" s="8"/>
      <c r="P319" s="325" t="s">
        <v>345</v>
      </c>
      <c r="Q319" s="326"/>
      <c r="R319" s="326"/>
      <c r="S319" s="326"/>
      <c r="T319" s="326"/>
      <c r="U319" s="326"/>
      <c r="V319" s="326"/>
      <c r="W319" s="326"/>
      <c r="X319" s="326"/>
      <c r="Y319" s="327"/>
      <c r="Z319" s="109"/>
    </row>
    <row r="320" spans="1:26" ht="19.899999999999999" customHeight="1" x14ac:dyDescent="0.15">
      <c r="A320" s="318">
        <f>IFERROR(IF(AND($N320="○", $O320&lt;&gt;"○"),1001,0),3)</f>
        <v>0</v>
      </c>
      <c r="B320" s="109"/>
      <c r="E320" s="329"/>
      <c r="F320" s="330"/>
      <c r="G320" s="321" t="s">
        <v>296</v>
      </c>
      <c r="H320" s="322" t="s">
        <v>369</v>
      </c>
      <c r="I320" s="323"/>
      <c r="J320" s="323"/>
      <c r="K320" s="323"/>
      <c r="L320" s="323"/>
      <c r="M320" s="324"/>
      <c r="N320" s="5"/>
      <c r="O320" s="8"/>
      <c r="P320" s="325" t="s">
        <v>346</v>
      </c>
      <c r="Q320" s="326"/>
      <c r="R320" s="326"/>
      <c r="S320" s="326"/>
      <c r="T320" s="326"/>
      <c r="U320" s="326"/>
      <c r="V320" s="326"/>
      <c r="W320" s="326"/>
      <c r="X320" s="326"/>
      <c r="Y320" s="327"/>
      <c r="Z320" s="109"/>
    </row>
    <row r="321" spans="1:26" ht="19.899999999999999" customHeight="1" x14ac:dyDescent="0.15">
      <c r="A321" s="318">
        <f>IFERROR(IF(AND($N321="○", $O321&lt;&gt;"○"),1001,0),3)</f>
        <v>0</v>
      </c>
      <c r="B321" s="109"/>
      <c r="E321" s="329" t="s">
        <v>122</v>
      </c>
      <c r="F321" s="330"/>
      <c r="G321" s="321" t="s">
        <v>292</v>
      </c>
      <c r="H321" s="322" t="s">
        <v>214</v>
      </c>
      <c r="I321" s="323"/>
      <c r="J321" s="323"/>
      <c r="K321" s="323"/>
      <c r="L321" s="323"/>
      <c r="M321" s="324"/>
      <c r="N321" s="5"/>
      <c r="O321" s="8"/>
      <c r="P321" s="325" t="s">
        <v>347</v>
      </c>
      <c r="Q321" s="326"/>
      <c r="R321" s="326"/>
      <c r="S321" s="326"/>
      <c r="T321" s="326"/>
      <c r="U321" s="326"/>
      <c r="V321" s="326"/>
      <c r="W321" s="326"/>
      <c r="X321" s="326"/>
      <c r="Y321" s="327"/>
      <c r="Z321" s="109"/>
    </row>
    <row r="322" spans="1:26" ht="19.899999999999999" customHeight="1" x14ac:dyDescent="0.15">
      <c r="A322" s="318">
        <f>IFERROR(IF(AND($N322="○", $O322&lt;&gt;"○"),1001,0),3)</f>
        <v>0</v>
      </c>
      <c r="B322" s="109"/>
      <c r="E322" s="329"/>
      <c r="F322" s="330"/>
      <c r="G322" s="321" t="s">
        <v>293</v>
      </c>
      <c r="H322" s="322" t="s">
        <v>215</v>
      </c>
      <c r="I322" s="323"/>
      <c r="J322" s="323"/>
      <c r="K322" s="323"/>
      <c r="L322" s="323"/>
      <c r="M322" s="324"/>
      <c r="N322" s="5"/>
      <c r="O322" s="8"/>
      <c r="P322" s="325" t="s">
        <v>406</v>
      </c>
      <c r="Q322" s="326"/>
      <c r="R322" s="326"/>
      <c r="S322" s="326"/>
      <c r="T322" s="326"/>
      <c r="U322" s="326"/>
      <c r="V322" s="326"/>
      <c r="W322" s="326"/>
      <c r="X322" s="326"/>
      <c r="Y322" s="327"/>
      <c r="Z322" s="109"/>
    </row>
    <row r="323" spans="1:26" ht="19.899999999999999" customHeight="1" x14ac:dyDescent="0.15">
      <c r="A323" s="318">
        <f>IFERROR(IF(AND($N323="○", $O323&lt;&gt;"○"),1001,0),3)</f>
        <v>0</v>
      </c>
      <c r="B323" s="109"/>
      <c r="E323" s="329" t="s">
        <v>123</v>
      </c>
      <c r="F323" s="330"/>
      <c r="G323" s="321" t="s">
        <v>292</v>
      </c>
      <c r="H323" s="322" t="s">
        <v>216</v>
      </c>
      <c r="I323" s="323"/>
      <c r="J323" s="323"/>
      <c r="K323" s="323"/>
      <c r="L323" s="323"/>
      <c r="M323" s="324"/>
      <c r="N323" s="5"/>
      <c r="O323" s="8"/>
      <c r="P323" s="325" t="s">
        <v>348</v>
      </c>
      <c r="Q323" s="326"/>
      <c r="R323" s="326"/>
      <c r="S323" s="326"/>
      <c r="T323" s="326"/>
      <c r="U323" s="326"/>
      <c r="V323" s="326"/>
      <c r="W323" s="326"/>
      <c r="X323" s="326"/>
      <c r="Y323" s="327"/>
      <c r="Z323" s="109"/>
    </row>
    <row r="324" spans="1:26" ht="19.899999999999999" customHeight="1" x14ac:dyDescent="0.15">
      <c r="A324" s="318">
        <f>IFERROR(IF(AND($N324="○", $O324&lt;&gt;"○"),1001,0),3)</f>
        <v>0</v>
      </c>
      <c r="B324" s="109"/>
      <c r="E324" s="335" t="s">
        <v>124</v>
      </c>
      <c r="F324" s="336"/>
      <c r="G324" s="321" t="s">
        <v>292</v>
      </c>
      <c r="H324" s="322" t="s">
        <v>217</v>
      </c>
      <c r="I324" s="323"/>
      <c r="J324" s="323"/>
      <c r="K324" s="323"/>
      <c r="L324" s="323"/>
      <c r="M324" s="324"/>
      <c r="N324" s="5"/>
      <c r="O324" s="8"/>
      <c r="P324" s="325" t="s">
        <v>430</v>
      </c>
      <c r="Q324" s="326"/>
      <c r="R324" s="326"/>
      <c r="S324" s="326"/>
      <c r="T324" s="326"/>
      <c r="U324" s="326"/>
      <c r="V324" s="326"/>
      <c r="W324" s="326"/>
      <c r="X324" s="326"/>
      <c r="Y324" s="327"/>
      <c r="Z324" s="109"/>
    </row>
    <row r="325" spans="1:26" ht="19.899999999999999" customHeight="1" x14ac:dyDescent="0.15">
      <c r="B325" s="109"/>
      <c r="E325" s="337"/>
      <c r="F325" s="338"/>
      <c r="G325" s="321" t="s">
        <v>293</v>
      </c>
      <c r="H325" s="322" t="s">
        <v>218</v>
      </c>
      <c r="I325" s="323"/>
      <c r="J325" s="323"/>
      <c r="K325" s="323"/>
      <c r="L325" s="323"/>
      <c r="M325" s="324"/>
      <c r="N325" s="5"/>
      <c r="O325" s="8"/>
      <c r="P325" s="325"/>
      <c r="Q325" s="326"/>
      <c r="R325" s="326"/>
      <c r="S325" s="326"/>
      <c r="T325" s="326"/>
      <c r="U325" s="326"/>
      <c r="V325" s="326"/>
      <c r="W325" s="326"/>
      <c r="X325" s="326"/>
      <c r="Y325" s="327"/>
      <c r="Z325" s="109"/>
    </row>
    <row r="326" spans="1:26" ht="19.899999999999999" customHeight="1" x14ac:dyDescent="0.15">
      <c r="B326" s="109"/>
      <c r="E326" s="337"/>
      <c r="F326" s="338"/>
      <c r="G326" s="321" t="s">
        <v>294</v>
      </c>
      <c r="H326" s="322" t="s">
        <v>219</v>
      </c>
      <c r="I326" s="323"/>
      <c r="J326" s="323"/>
      <c r="K326" s="323"/>
      <c r="L326" s="323"/>
      <c r="M326" s="324"/>
      <c r="N326" s="5"/>
      <c r="O326" s="8"/>
      <c r="P326" s="325"/>
      <c r="Q326" s="326"/>
      <c r="R326" s="326"/>
      <c r="S326" s="326"/>
      <c r="T326" s="326"/>
      <c r="U326" s="326"/>
      <c r="V326" s="326"/>
      <c r="W326" s="326"/>
      <c r="X326" s="326"/>
      <c r="Y326" s="327"/>
      <c r="Z326" s="109"/>
    </row>
    <row r="327" spans="1:26" ht="19.899999999999999" customHeight="1" x14ac:dyDescent="0.15">
      <c r="B327" s="109"/>
      <c r="E327" s="339"/>
      <c r="F327" s="340"/>
      <c r="G327" s="321" t="s">
        <v>295</v>
      </c>
      <c r="H327" s="322" t="s">
        <v>220</v>
      </c>
      <c r="I327" s="323"/>
      <c r="J327" s="323"/>
      <c r="K327" s="323"/>
      <c r="L327" s="323"/>
      <c r="M327" s="324"/>
      <c r="N327" s="5"/>
      <c r="O327" s="8"/>
      <c r="P327" s="325" t="s">
        <v>349</v>
      </c>
      <c r="Q327" s="326"/>
      <c r="R327" s="326"/>
      <c r="S327" s="326"/>
      <c r="T327" s="326"/>
      <c r="U327" s="326"/>
      <c r="V327" s="326"/>
      <c r="W327" s="326"/>
      <c r="X327" s="326"/>
      <c r="Y327" s="327"/>
      <c r="Z327" s="109"/>
    </row>
    <row r="328" spans="1:26" ht="19.899999999999999" customHeight="1" x14ac:dyDescent="0.15">
      <c r="A328" s="318">
        <f>IFERROR(IF(AND($N328="○", $O328&lt;&gt;"○"),1001,0),3)</f>
        <v>0</v>
      </c>
      <c r="B328" s="109"/>
      <c r="E328" s="335" t="s">
        <v>125</v>
      </c>
      <c r="F328" s="336"/>
      <c r="G328" s="321" t="s">
        <v>292</v>
      </c>
      <c r="H328" s="322" t="s">
        <v>221</v>
      </c>
      <c r="I328" s="323"/>
      <c r="J328" s="323"/>
      <c r="K328" s="323"/>
      <c r="L328" s="323"/>
      <c r="M328" s="324"/>
      <c r="N328" s="5"/>
      <c r="O328" s="8"/>
      <c r="P328" s="325" t="s">
        <v>441</v>
      </c>
      <c r="Q328" s="326"/>
      <c r="R328" s="326"/>
      <c r="S328" s="326"/>
      <c r="T328" s="326"/>
      <c r="U328" s="326"/>
      <c r="V328" s="326"/>
      <c r="W328" s="326"/>
      <c r="X328" s="326"/>
      <c r="Y328" s="327"/>
      <c r="Z328" s="109"/>
    </row>
    <row r="329" spans="1:26" ht="19.899999999999999" customHeight="1" x14ac:dyDescent="0.15">
      <c r="A329" s="318">
        <f>IFERROR(IF(AND($N329="○", $O329&lt;&gt;"○"),1001,0),3)</f>
        <v>0</v>
      </c>
      <c r="B329" s="109"/>
      <c r="E329" s="337"/>
      <c r="F329" s="338"/>
      <c r="G329" s="321" t="s">
        <v>293</v>
      </c>
      <c r="H329" s="322" t="s">
        <v>222</v>
      </c>
      <c r="I329" s="323"/>
      <c r="J329" s="323"/>
      <c r="K329" s="323"/>
      <c r="L329" s="323"/>
      <c r="M329" s="324"/>
      <c r="N329" s="5"/>
      <c r="O329" s="8"/>
      <c r="P329" s="325" t="s">
        <v>350</v>
      </c>
      <c r="Q329" s="326"/>
      <c r="R329" s="326"/>
      <c r="S329" s="326"/>
      <c r="T329" s="326"/>
      <c r="U329" s="326"/>
      <c r="V329" s="326"/>
      <c r="W329" s="326"/>
      <c r="X329" s="326"/>
      <c r="Y329" s="327"/>
      <c r="Z329" s="109"/>
    </row>
    <row r="330" spans="1:26" ht="19.899999999999999" customHeight="1" x14ac:dyDescent="0.15">
      <c r="A330" s="318">
        <f>IFERROR(IF(AND($N330="○", $O330&lt;&gt;"○"),1001,0),3)</f>
        <v>0</v>
      </c>
      <c r="B330" s="109"/>
      <c r="E330" s="337"/>
      <c r="F330" s="338"/>
      <c r="G330" s="321" t="s">
        <v>294</v>
      </c>
      <c r="H330" s="322" t="s">
        <v>223</v>
      </c>
      <c r="I330" s="323"/>
      <c r="J330" s="323"/>
      <c r="K330" s="323"/>
      <c r="L330" s="323"/>
      <c r="M330" s="324"/>
      <c r="N330" s="5"/>
      <c r="O330" s="8"/>
      <c r="P330" s="325" t="s">
        <v>351</v>
      </c>
      <c r="Q330" s="326"/>
      <c r="R330" s="326"/>
      <c r="S330" s="326"/>
      <c r="T330" s="326"/>
      <c r="U330" s="326"/>
      <c r="V330" s="326"/>
      <c r="W330" s="326"/>
      <c r="X330" s="326"/>
      <c r="Y330" s="327"/>
      <c r="Z330" s="109"/>
    </row>
    <row r="331" spans="1:26" ht="19.899999999999999" customHeight="1" x14ac:dyDescent="0.15">
      <c r="A331" s="318">
        <f>IFERROR(IF(AND($N331="○", $O331&lt;&gt;"○"),1001,0),3)</f>
        <v>0</v>
      </c>
      <c r="B331" s="109"/>
      <c r="E331" s="337"/>
      <c r="F331" s="338"/>
      <c r="G331" s="321" t="s">
        <v>295</v>
      </c>
      <c r="H331" s="322" t="s">
        <v>224</v>
      </c>
      <c r="I331" s="323"/>
      <c r="J331" s="323"/>
      <c r="K331" s="323"/>
      <c r="L331" s="323"/>
      <c r="M331" s="324"/>
      <c r="N331" s="5"/>
      <c r="O331" s="8"/>
      <c r="P331" s="325" t="s">
        <v>352</v>
      </c>
      <c r="Q331" s="326"/>
      <c r="R331" s="326"/>
      <c r="S331" s="326"/>
      <c r="T331" s="326"/>
      <c r="U331" s="326"/>
      <c r="V331" s="326"/>
      <c r="W331" s="326"/>
      <c r="X331" s="326"/>
      <c r="Y331" s="327"/>
      <c r="Z331" s="109"/>
    </row>
    <row r="332" spans="1:26" ht="19.899999999999999" customHeight="1" x14ac:dyDescent="0.15">
      <c r="A332" s="318">
        <f>IFERROR(IF(AND($N332="○", $O332&lt;&gt;"○"),1001,0),3)</f>
        <v>0</v>
      </c>
      <c r="B332" s="109"/>
      <c r="E332" s="339"/>
      <c r="F332" s="340"/>
      <c r="G332" s="321" t="s">
        <v>296</v>
      </c>
      <c r="H332" s="322" t="s">
        <v>225</v>
      </c>
      <c r="I332" s="323"/>
      <c r="J332" s="323"/>
      <c r="K332" s="323"/>
      <c r="L332" s="323"/>
      <c r="M332" s="324"/>
      <c r="N332" s="5"/>
      <c r="O332" s="8"/>
      <c r="P332" s="325" t="s">
        <v>382</v>
      </c>
      <c r="Q332" s="326"/>
      <c r="R332" s="326"/>
      <c r="S332" s="326"/>
      <c r="T332" s="326"/>
      <c r="U332" s="326"/>
      <c r="V332" s="326"/>
      <c r="W332" s="326"/>
      <c r="X332" s="326"/>
      <c r="Y332" s="327"/>
      <c r="Z332" s="109"/>
    </row>
    <row r="333" spans="1:26" ht="19.899999999999999" customHeight="1" x14ac:dyDescent="0.15">
      <c r="B333" s="109"/>
      <c r="E333" s="335" t="s">
        <v>126</v>
      </c>
      <c r="F333" s="336"/>
      <c r="G333" s="321" t="s">
        <v>292</v>
      </c>
      <c r="H333" s="322" t="s">
        <v>370</v>
      </c>
      <c r="I333" s="323"/>
      <c r="J333" s="323"/>
      <c r="K333" s="323"/>
      <c r="L333" s="323"/>
      <c r="M333" s="324"/>
      <c r="N333" s="5"/>
      <c r="O333" s="8"/>
      <c r="P333" s="325" t="s">
        <v>353</v>
      </c>
      <c r="Q333" s="326"/>
      <c r="R333" s="326"/>
      <c r="S333" s="326"/>
      <c r="T333" s="326"/>
      <c r="U333" s="326"/>
      <c r="V333" s="326"/>
      <c r="W333" s="326"/>
      <c r="X333" s="326"/>
      <c r="Y333" s="327"/>
      <c r="Z333" s="109"/>
    </row>
    <row r="334" spans="1:26" ht="19.899999999999999" customHeight="1" x14ac:dyDescent="0.15">
      <c r="B334" s="109"/>
      <c r="E334" s="337"/>
      <c r="F334" s="338"/>
      <c r="G334" s="321" t="s">
        <v>293</v>
      </c>
      <c r="H334" s="322" t="s">
        <v>226</v>
      </c>
      <c r="I334" s="323"/>
      <c r="J334" s="323"/>
      <c r="K334" s="323"/>
      <c r="L334" s="323"/>
      <c r="M334" s="324"/>
      <c r="N334" s="5"/>
      <c r="O334" s="8"/>
      <c r="P334" s="325"/>
      <c r="Q334" s="326"/>
      <c r="R334" s="326"/>
      <c r="S334" s="326"/>
      <c r="T334" s="326"/>
      <c r="U334" s="326"/>
      <c r="V334" s="326"/>
      <c r="W334" s="326"/>
      <c r="X334" s="326"/>
      <c r="Y334" s="327"/>
      <c r="Z334" s="109"/>
    </row>
    <row r="335" spans="1:26" ht="19.899999999999999" customHeight="1" x14ac:dyDescent="0.15">
      <c r="B335" s="109"/>
      <c r="E335" s="337"/>
      <c r="F335" s="338"/>
      <c r="G335" s="321" t="s">
        <v>294</v>
      </c>
      <c r="H335" s="322" t="s">
        <v>227</v>
      </c>
      <c r="I335" s="323"/>
      <c r="J335" s="323"/>
      <c r="K335" s="323"/>
      <c r="L335" s="323"/>
      <c r="M335" s="324"/>
      <c r="N335" s="5"/>
      <c r="O335" s="8"/>
      <c r="P335" s="325"/>
      <c r="Q335" s="326"/>
      <c r="R335" s="326"/>
      <c r="S335" s="326"/>
      <c r="T335" s="326"/>
      <c r="U335" s="326"/>
      <c r="V335" s="326"/>
      <c r="W335" s="326"/>
      <c r="X335" s="326"/>
      <c r="Y335" s="327"/>
      <c r="Z335" s="109"/>
    </row>
    <row r="336" spans="1:26" ht="19.899999999999999" customHeight="1" x14ac:dyDescent="0.15">
      <c r="B336" s="109"/>
      <c r="E336" s="339"/>
      <c r="F336" s="340"/>
      <c r="G336" s="321" t="s">
        <v>295</v>
      </c>
      <c r="H336" s="322" t="s">
        <v>228</v>
      </c>
      <c r="I336" s="323"/>
      <c r="J336" s="323"/>
      <c r="K336" s="323"/>
      <c r="L336" s="323"/>
      <c r="M336" s="324"/>
      <c r="N336" s="5"/>
      <c r="O336" s="8"/>
      <c r="P336" s="325"/>
      <c r="Q336" s="326"/>
      <c r="R336" s="326"/>
      <c r="S336" s="326"/>
      <c r="T336" s="326"/>
      <c r="U336" s="326"/>
      <c r="V336" s="326"/>
      <c r="W336" s="326"/>
      <c r="X336" s="326"/>
      <c r="Y336" s="327"/>
      <c r="Z336" s="109"/>
    </row>
    <row r="337" spans="1:26" ht="19.899999999999999" customHeight="1" x14ac:dyDescent="0.15">
      <c r="B337" s="109"/>
      <c r="E337" s="335" t="s">
        <v>127</v>
      </c>
      <c r="F337" s="336"/>
      <c r="G337" s="321" t="s">
        <v>292</v>
      </c>
      <c r="H337" s="322" t="s">
        <v>229</v>
      </c>
      <c r="I337" s="323"/>
      <c r="J337" s="323"/>
      <c r="K337" s="323"/>
      <c r="L337" s="323"/>
      <c r="M337" s="324"/>
      <c r="N337" s="5"/>
      <c r="O337" s="8"/>
      <c r="P337" s="325"/>
      <c r="Q337" s="326"/>
      <c r="R337" s="326"/>
      <c r="S337" s="326"/>
      <c r="T337" s="326"/>
      <c r="U337" s="326"/>
      <c r="V337" s="326"/>
      <c r="W337" s="326"/>
      <c r="X337" s="326"/>
      <c r="Y337" s="327"/>
      <c r="Z337" s="109"/>
    </row>
    <row r="338" spans="1:26" ht="19.899999999999999" customHeight="1" x14ac:dyDescent="0.15">
      <c r="B338" s="109"/>
      <c r="E338" s="337"/>
      <c r="F338" s="338"/>
      <c r="G338" s="321" t="s">
        <v>293</v>
      </c>
      <c r="H338" s="322" t="s">
        <v>401</v>
      </c>
      <c r="I338" s="323"/>
      <c r="J338" s="323"/>
      <c r="K338" s="323"/>
      <c r="L338" s="323"/>
      <c r="M338" s="324"/>
      <c r="N338" s="5"/>
      <c r="O338" s="8"/>
      <c r="P338" s="325"/>
      <c r="Q338" s="326"/>
      <c r="R338" s="326"/>
      <c r="S338" s="326"/>
      <c r="T338" s="326"/>
      <c r="U338" s="326"/>
      <c r="V338" s="326"/>
      <c r="W338" s="326"/>
      <c r="X338" s="326"/>
      <c r="Y338" s="327"/>
      <c r="Z338" s="109"/>
    </row>
    <row r="339" spans="1:26" ht="19.899999999999999" customHeight="1" x14ac:dyDescent="0.15">
      <c r="B339" s="109"/>
      <c r="E339" s="337"/>
      <c r="F339" s="338"/>
      <c r="G339" s="321" t="s">
        <v>294</v>
      </c>
      <c r="H339" s="322" t="s">
        <v>230</v>
      </c>
      <c r="I339" s="323"/>
      <c r="J339" s="323"/>
      <c r="K339" s="323"/>
      <c r="L339" s="323"/>
      <c r="M339" s="324"/>
      <c r="N339" s="5"/>
      <c r="O339" s="8"/>
      <c r="P339" s="325"/>
      <c r="Q339" s="326"/>
      <c r="R339" s="326"/>
      <c r="S339" s="326"/>
      <c r="T339" s="326"/>
      <c r="U339" s="326"/>
      <c r="V339" s="326"/>
      <c r="W339" s="326"/>
      <c r="X339" s="326"/>
      <c r="Y339" s="327"/>
      <c r="Z339" s="109"/>
    </row>
    <row r="340" spans="1:26" ht="19.899999999999999" customHeight="1" x14ac:dyDescent="0.15">
      <c r="B340" s="109"/>
      <c r="E340" s="337"/>
      <c r="F340" s="338"/>
      <c r="G340" s="321" t="s">
        <v>295</v>
      </c>
      <c r="H340" s="322" t="s">
        <v>231</v>
      </c>
      <c r="I340" s="323"/>
      <c r="J340" s="323"/>
      <c r="K340" s="323"/>
      <c r="L340" s="323"/>
      <c r="M340" s="324"/>
      <c r="N340" s="5"/>
      <c r="O340" s="8"/>
      <c r="P340" s="325" t="s">
        <v>354</v>
      </c>
      <c r="Q340" s="326"/>
      <c r="R340" s="326"/>
      <c r="S340" s="326"/>
      <c r="T340" s="326"/>
      <c r="U340" s="326"/>
      <c r="V340" s="326"/>
      <c r="W340" s="326"/>
      <c r="X340" s="326"/>
      <c r="Y340" s="327"/>
      <c r="Z340" s="109"/>
    </row>
    <row r="341" spans="1:26" ht="19.899999999999999" customHeight="1" x14ac:dyDescent="0.15">
      <c r="B341" s="109"/>
      <c r="E341" s="337"/>
      <c r="F341" s="338"/>
      <c r="G341" s="321" t="s">
        <v>296</v>
      </c>
      <c r="H341" s="322" t="s">
        <v>232</v>
      </c>
      <c r="I341" s="323"/>
      <c r="J341" s="323"/>
      <c r="K341" s="323"/>
      <c r="L341" s="323"/>
      <c r="M341" s="324"/>
      <c r="N341" s="5"/>
      <c r="O341" s="8"/>
      <c r="P341" s="325"/>
      <c r="Q341" s="326"/>
      <c r="R341" s="326"/>
      <c r="S341" s="326"/>
      <c r="T341" s="326"/>
      <c r="U341" s="326"/>
      <c r="V341" s="326"/>
      <c r="W341" s="326"/>
      <c r="X341" s="326"/>
      <c r="Y341" s="327"/>
      <c r="Z341" s="109"/>
    </row>
    <row r="342" spans="1:26" ht="19.899999999999999" customHeight="1" x14ac:dyDescent="0.15">
      <c r="B342" s="109"/>
      <c r="E342" s="339"/>
      <c r="F342" s="340"/>
      <c r="G342" s="321" t="s">
        <v>297</v>
      </c>
      <c r="H342" s="322" t="s">
        <v>233</v>
      </c>
      <c r="I342" s="323"/>
      <c r="J342" s="323"/>
      <c r="K342" s="323"/>
      <c r="L342" s="323"/>
      <c r="M342" s="324"/>
      <c r="N342" s="5"/>
      <c r="O342" s="8"/>
      <c r="P342" s="325"/>
      <c r="Q342" s="326"/>
      <c r="R342" s="326"/>
      <c r="S342" s="326"/>
      <c r="T342" s="326"/>
      <c r="U342" s="326"/>
      <c r="V342" s="326"/>
      <c r="W342" s="326"/>
      <c r="X342" s="326"/>
      <c r="Y342" s="327"/>
      <c r="Z342" s="109"/>
    </row>
    <row r="343" spans="1:26" ht="19.899999999999999" customHeight="1" x14ac:dyDescent="0.15">
      <c r="A343" s="318">
        <f>IFERROR(IF(AND($N343="○", $O343&lt;&gt;"○"),1001,0),3)</f>
        <v>0</v>
      </c>
      <c r="B343" s="109"/>
      <c r="E343" s="335" t="s">
        <v>128</v>
      </c>
      <c r="F343" s="336"/>
      <c r="G343" s="321" t="s">
        <v>292</v>
      </c>
      <c r="H343" s="322" t="s">
        <v>234</v>
      </c>
      <c r="I343" s="323"/>
      <c r="J343" s="323"/>
      <c r="K343" s="323"/>
      <c r="L343" s="323"/>
      <c r="M343" s="324"/>
      <c r="N343" s="5"/>
      <c r="O343" s="8"/>
      <c r="P343" s="325" t="s">
        <v>431</v>
      </c>
      <c r="Q343" s="326"/>
      <c r="R343" s="326"/>
      <c r="S343" s="326"/>
      <c r="T343" s="326"/>
      <c r="U343" s="326"/>
      <c r="V343" s="326"/>
      <c r="W343" s="326"/>
      <c r="X343" s="326"/>
      <c r="Y343" s="327"/>
      <c r="Z343" s="109"/>
    </row>
    <row r="344" spans="1:26" ht="19.899999999999999" customHeight="1" x14ac:dyDescent="0.15">
      <c r="A344" s="318">
        <f>IFERROR(IF(AND($N344="○", $O344&lt;&gt;"○"),1001,0),3)</f>
        <v>0</v>
      </c>
      <c r="B344" s="109"/>
      <c r="E344" s="337"/>
      <c r="F344" s="338"/>
      <c r="G344" s="321" t="s">
        <v>293</v>
      </c>
      <c r="H344" s="322" t="s">
        <v>235</v>
      </c>
      <c r="I344" s="323"/>
      <c r="J344" s="323"/>
      <c r="K344" s="323"/>
      <c r="L344" s="323"/>
      <c r="M344" s="324"/>
      <c r="N344" s="5"/>
      <c r="O344" s="8"/>
      <c r="P344" s="325" t="s">
        <v>431</v>
      </c>
      <c r="Q344" s="326"/>
      <c r="R344" s="326"/>
      <c r="S344" s="326"/>
      <c r="T344" s="326"/>
      <c r="U344" s="326"/>
      <c r="V344" s="326"/>
      <c r="W344" s="326"/>
      <c r="X344" s="326"/>
      <c r="Y344" s="327"/>
      <c r="Z344" s="109"/>
    </row>
    <row r="345" spans="1:26" ht="19.899999999999999" customHeight="1" x14ac:dyDescent="0.15">
      <c r="A345" s="318">
        <f>IFERROR(IF(AND($N345="○", $O345&lt;&gt;"○"),1001,0),3)</f>
        <v>0</v>
      </c>
      <c r="B345" s="109"/>
      <c r="E345" s="337"/>
      <c r="F345" s="338"/>
      <c r="G345" s="321" t="s">
        <v>294</v>
      </c>
      <c r="H345" s="322" t="s">
        <v>236</v>
      </c>
      <c r="I345" s="323"/>
      <c r="J345" s="323"/>
      <c r="K345" s="323"/>
      <c r="L345" s="323"/>
      <c r="M345" s="324"/>
      <c r="N345" s="5"/>
      <c r="O345" s="8"/>
      <c r="P345" s="325" t="s">
        <v>431</v>
      </c>
      <c r="Q345" s="326"/>
      <c r="R345" s="326"/>
      <c r="S345" s="326"/>
      <c r="T345" s="326"/>
      <c r="U345" s="326"/>
      <c r="V345" s="326"/>
      <c r="W345" s="326"/>
      <c r="X345" s="326"/>
      <c r="Y345" s="327"/>
      <c r="Z345" s="109"/>
    </row>
    <row r="346" spans="1:26" ht="19.899999999999999" customHeight="1" x14ac:dyDescent="0.15">
      <c r="B346" s="109"/>
      <c r="E346" s="339"/>
      <c r="F346" s="340"/>
      <c r="G346" s="321" t="s">
        <v>295</v>
      </c>
      <c r="H346" s="322" t="s">
        <v>237</v>
      </c>
      <c r="I346" s="323"/>
      <c r="J346" s="323"/>
      <c r="K346" s="323"/>
      <c r="L346" s="323"/>
      <c r="M346" s="324"/>
      <c r="N346" s="5"/>
      <c r="O346" s="8"/>
      <c r="P346" s="325"/>
      <c r="Q346" s="326"/>
      <c r="R346" s="326"/>
      <c r="S346" s="326"/>
      <c r="T346" s="326"/>
      <c r="U346" s="326"/>
      <c r="V346" s="326"/>
      <c r="W346" s="326"/>
      <c r="X346" s="326"/>
      <c r="Y346" s="327"/>
      <c r="Z346" s="109"/>
    </row>
    <row r="347" spans="1:26" ht="19.899999999999999" customHeight="1" x14ac:dyDescent="0.15">
      <c r="B347" s="109"/>
      <c r="E347" s="335" t="s">
        <v>129</v>
      </c>
      <c r="F347" s="336"/>
      <c r="G347" s="321" t="s">
        <v>292</v>
      </c>
      <c r="H347" s="322" t="s">
        <v>238</v>
      </c>
      <c r="I347" s="323"/>
      <c r="J347" s="323"/>
      <c r="K347" s="323"/>
      <c r="L347" s="323"/>
      <c r="M347" s="324"/>
      <c r="N347" s="5"/>
      <c r="O347" s="8"/>
      <c r="P347" s="325"/>
      <c r="Q347" s="326"/>
      <c r="R347" s="326"/>
      <c r="S347" s="326"/>
      <c r="T347" s="326"/>
      <c r="U347" s="326"/>
      <c r="V347" s="326"/>
      <c r="W347" s="326"/>
      <c r="X347" s="326"/>
      <c r="Y347" s="327"/>
      <c r="Z347" s="109"/>
    </row>
    <row r="348" spans="1:26" ht="19.899999999999999" customHeight="1" x14ac:dyDescent="0.15">
      <c r="B348" s="109"/>
      <c r="E348" s="339"/>
      <c r="F348" s="340"/>
      <c r="G348" s="321" t="s">
        <v>293</v>
      </c>
      <c r="H348" s="322" t="s">
        <v>239</v>
      </c>
      <c r="I348" s="323"/>
      <c r="J348" s="323"/>
      <c r="K348" s="323"/>
      <c r="L348" s="323"/>
      <c r="M348" s="324"/>
      <c r="N348" s="5"/>
      <c r="O348" s="8"/>
      <c r="P348" s="325"/>
      <c r="Q348" s="326"/>
      <c r="R348" s="326"/>
      <c r="S348" s="326"/>
      <c r="T348" s="326"/>
      <c r="U348" s="326"/>
      <c r="V348" s="326"/>
      <c r="W348" s="326"/>
      <c r="X348" s="326"/>
      <c r="Y348" s="327"/>
      <c r="Z348" s="109"/>
    </row>
    <row r="349" spans="1:26" ht="19.899999999999999" customHeight="1" x14ac:dyDescent="0.15">
      <c r="A349" s="318">
        <f>IFERROR(IF(AND($N349="○", $O349&lt;&gt;"○"),1001,0),3)</f>
        <v>0</v>
      </c>
      <c r="B349" s="109"/>
      <c r="E349" s="335" t="s">
        <v>130</v>
      </c>
      <c r="F349" s="336"/>
      <c r="G349" s="321" t="s">
        <v>292</v>
      </c>
      <c r="H349" s="322" t="s">
        <v>371</v>
      </c>
      <c r="I349" s="323"/>
      <c r="J349" s="323"/>
      <c r="K349" s="323"/>
      <c r="L349" s="323"/>
      <c r="M349" s="324"/>
      <c r="N349" s="5"/>
      <c r="O349" s="8"/>
      <c r="P349" s="325" t="s">
        <v>432</v>
      </c>
      <c r="Q349" s="326"/>
      <c r="R349" s="326"/>
      <c r="S349" s="326"/>
      <c r="T349" s="326"/>
      <c r="U349" s="326"/>
      <c r="V349" s="326"/>
      <c r="W349" s="326"/>
      <c r="X349" s="326"/>
      <c r="Y349" s="327"/>
      <c r="Z349" s="109"/>
    </row>
    <row r="350" spans="1:26" ht="19.899999999999999" customHeight="1" x14ac:dyDescent="0.15">
      <c r="B350" s="109"/>
      <c r="E350" s="337"/>
      <c r="F350" s="338"/>
      <c r="G350" s="321" t="s">
        <v>293</v>
      </c>
      <c r="H350" s="322" t="s">
        <v>372</v>
      </c>
      <c r="I350" s="323"/>
      <c r="J350" s="323"/>
      <c r="K350" s="323"/>
      <c r="L350" s="323"/>
      <c r="M350" s="324"/>
      <c r="N350" s="5"/>
      <c r="O350" s="8"/>
      <c r="P350" s="325"/>
      <c r="Q350" s="326"/>
      <c r="R350" s="326"/>
      <c r="S350" s="326"/>
      <c r="T350" s="326"/>
      <c r="U350" s="326"/>
      <c r="V350" s="326"/>
      <c r="W350" s="326"/>
      <c r="X350" s="326"/>
      <c r="Y350" s="327"/>
      <c r="Z350" s="109"/>
    </row>
    <row r="351" spans="1:26" ht="19.899999999999999" customHeight="1" x14ac:dyDescent="0.15">
      <c r="B351" s="109"/>
      <c r="E351" s="339"/>
      <c r="F351" s="340"/>
      <c r="G351" s="321" t="s">
        <v>294</v>
      </c>
      <c r="H351" s="322" t="s">
        <v>373</v>
      </c>
      <c r="I351" s="323"/>
      <c r="J351" s="323"/>
      <c r="K351" s="323"/>
      <c r="L351" s="323"/>
      <c r="M351" s="324"/>
      <c r="N351" s="5"/>
      <c r="O351" s="8"/>
      <c r="P351" s="325"/>
      <c r="Q351" s="326"/>
      <c r="R351" s="326"/>
      <c r="S351" s="326"/>
      <c r="T351" s="326"/>
      <c r="U351" s="326"/>
      <c r="V351" s="326"/>
      <c r="W351" s="326"/>
      <c r="X351" s="326"/>
      <c r="Y351" s="327"/>
      <c r="Z351" s="109"/>
    </row>
    <row r="352" spans="1:26" ht="19.899999999999999" customHeight="1" x14ac:dyDescent="0.15">
      <c r="B352" s="109"/>
      <c r="E352" s="335" t="s">
        <v>131</v>
      </c>
      <c r="F352" s="336"/>
      <c r="G352" s="321" t="s">
        <v>292</v>
      </c>
      <c r="H352" s="322" t="s">
        <v>240</v>
      </c>
      <c r="I352" s="323"/>
      <c r="J352" s="323"/>
      <c r="K352" s="323"/>
      <c r="L352" s="323"/>
      <c r="M352" s="324"/>
      <c r="N352" s="5"/>
      <c r="O352" s="8"/>
      <c r="P352" s="325" t="s">
        <v>355</v>
      </c>
      <c r="Q352" s="326"/>
      <c r="R352" s="326"/>
      <c r="S352" s="326"/>
      <c r="T352" s="326"/>
      <c r="U352" s="326"/>
      <c r="V352" s="326"/>
      <c r="W352" s="326"/>
      <c r="X352" s="326"/>
      <c r="Y352" s="327"/>
      <c r="Z352" s="109"/>
    </row>
    <row r="353" spans="1:26" ht="19.899999999999999" customHeight="1" x14ac:dyDescent="0.15">
      <c r="B353" s="109"/>
      <c r="E353" s="339"/>
      <c r="F353" s="340"/>
      <c r="G353" s="321" t="s">
        <v>293</v>
      </c>
      <c r="H353" s="322" t="s">
        <v>241</v>
      </c>
      <c r="I353" s="323"/>
      <c r="J353" s="323"/>
      <c r="K353" s="323"/>
      <c r="L353" s="323"/>
      <c r="M353" s="324"/>
      <c r="N353" s="5"/>
      <c r="O353" s="8"/>
      <c r="P353" s="325" t="s">
        <v>407</v>
      </c>
      <c r="Q353" s="326"/>
      <c r="R353" s="326"/>
      <c r="S353" s="326"/>
      <c r="T353" s="326"/>
      <c r="U353" s="326"/>
      <c r="V353" s="326"/>
      <c r="W353" s="326"/>
      <c r="X353" s="326"/>
      <c r="Y353" s="327"/>
      <c r="Z353" s="109"/>
    </row>
    <row r="354" spans="1:26" ht="19.899999999999999" customHeight="1" x14ac:dyDescent="0.15">
      <c r="B354" s="109"/>
      <c r="E354" s="335" t="s">
        <v>132</v>
      </c>
      <c r="F354" s="336"/>
      <c r="G354" s="321" t="s">
        <v>292</v>
      </c>
      <c r="H354" s="322" t="s">
        <v>242</v>
      </c>
      <c r="I354" s="323"/>
      <c r="J354" s="323"/>
      <c r="K354" s="323"/>
      <c r="L354" s="323"/>
      <c r="M354" s="324"/>
      <c r="N354" s="5"/>
      <c r="O354" s="8"/>
      <c r="P354" s="325"/>
      <c r="Q354" s="326"/>
      <c r="R354" s="326"/>
      <c r="S354" s="326"/>
      <c r="T354" s="326"/>
      <c r="U354" s="326"/>
      <c r="V354" s="326"/>
      <c r="W354" s="326"/>
      <c r="X354" s="326"/>
      <c r="Y354" s="327"/>
      <c r="Z354" s="109"/>
    </row>
    <row r="355" spans="1:26" ht="19.899999999999999" customHeight="1" x14ac:dyDescent="0.15">
      <c r="B355" s="109"/>
      <c r="E355" s="337"/>
      <c r="F355" s="338"/>
      <c r="G355" s="321" t="s">
        <v>293</v>
      </c>
      <c r="H355" s="322" t="s">
        <v>243</v>
      </c>
      <c r="I355" s="323"/>
      <c r="J355" s="323"/>
      <c r="K355" s="323"/>
      <c r="L355" s="323"/>
      <c r="M355" s="324"/>
      <c r="N355" s="5"/>
      <c r="O355" s="8"/>
      <c r="P355" s="325"/>
      <c r="Q355" s="326"/>
      <c r="R355" s="326"/>
      <c r="S355" s="326"/>
      <c r="T355" s="326"/>
      <c r="U355" s="326"/>
      <c r="V355" s="326"/>
      <c r="W355" s="326"/>
      <c r="X355" s="326"/>
      <c r="Y355" s="327"/>
      <c r="Z355" s="109"/>
    </row>
    <row r="356" spans="1:26" ht="19.899999999999999" customHeight="1" x14ac:dyDescent="0.15">
      <c r="B356" s="109"/>
      <c r="E356" s="337"/>
      <c r="F356" s="338"/>
      <c r="G356" s="321" t="s">
        <v>294</v>
      </c>
      <c r="H356" s="322" t="s">
        <v>244</v>
      </c>
      <c r="I356" s="323"/>
      <c r="J356" s="323"/>
      <c r="K356" s="323"/>
      <c r="L356" s="323"/>
      <c r="M356" s="324"/>
      <c r="N356" s="5"/>
      <c r="O356" s="8"/>
      <c r="P356" s="325"/>
      <c r="Q356" s="326"/>
      <c r="R356" s="326"/>
      <c r="S356" s="326"/>
      <c r="T356" s="326"/>
      <c r="U356" s="326"/>
      <c r="V356" s="326"/>
      <c r="W356" s="326"/>
      <c r="X356" s="326"/>
      <c r="Y356" s="327"/>
      <c r="Z356" s="109"/>
    </row>
    <row r="357" spans="1:26" ht="19.899999999999999" customHeight="1" x14ac:dyDescent="0.15">
      <c r="B357" s="109"/>
      <c r="E357" s="337"/>
      <c r="F357" s="338"/>
      <c r="G357" s="321" t="s">
        <v>295</v>
      </c>
      <c r="H357" s="322" t="s">
        <v>245</v>
      </c>
      <c r="I357" s="323"/>
      <c r="J357" s="323"/>
      <c r="K357" s="323"/>
      <c r="L357" s="323"/>
      <c r="M357" s="324"/>
      <c r="N357" s="5"/>
      <c r="O357" s="8"/>
      <c r="P357" s="325"/>
      <c r="Q357" s="326"/>
      <c r="R357" s="326"/>
      <c r="S357" s="326"/>
      <c r="T357" s="326"/>
      <c r="U357" s="326"/>
      <c r="V357" s="326"/>
      <c r="W357" s="326"/>
      <c r="X357" s="326"/>
      <c r="Y357" s="327"/>
      <c r="Z357" s="109"/>
    </row>
    <row r="358" spans="1:26" ht="45" customHeight="1" x14ac:dyDescent="0.15">
      <c r="A358" s="318">
        <f>IFERROR(IF(AND($N358="○", $O358&lt;&gt;"○"),1001,0),3)</f>
        <v>0</v>
      </c>
      <c r="B358" s="109"/>
      <c r="E358" s="337"/>
      <c r="F358" s="338"/>
      <c r="G358" s="321" t="s">
        <v>296</v>
      </c>
      <c r="H358" s="322" t="s">
        <v>246</v>
      </c>
      <c r="I358" s="323"/>
      <c r="J358" s="323"/>
      <c r="K358" s="323"/>
      <c r="L358" s="323"/>
      <c r="M358" s="324"/>
      <c r="N358" s="5"/>
      <c r="O358" s="8"/>
      <c r="P358" s="325" t="s">
        <v>440</v>
      </c>
      <c r="Q358" s="326"/>
      <c r="R358" s="326"/>
      <c r="S358" s="326"/>
      <c r="T358" s="326"/>
      <c r="U358" s="326"/>
      <c r="V358" s="326"/>
      <c r="W358" s="326"/>
      <c r="X358" s="326"/>
      <c r="Y358" s="327"/>
      <c r="Z358" s="109"/>
    </row>
    <row r="359" spans="1:26" ht="19.899999999999999" customHeight="1" x14ac:dyDescent="0.15">
      <c r="A359" s="318">
        <f>IFERROR(IF(AND($N359="○", $O359&lt;&gt;"○"),1001,0),3)</f>
        <v>0</v>
      </c>
      <c r="B359" s="109"/>
      <c r="E359" s="339"/>
      <c r="F359" s="340"/>
      <c r="G359" s="321" t="s">
        <v>297</v>
      </c>
      <c r="H359" s="322" t="s">
        <v>247</v>
      </c>
      <c r="I359" s="323"/>
      <c r="J359" s="323"/>
      <c r="K359" s="323"/>
      <c r="L359" s="323"/>
      <c r="M359" s="324"/>
      <c r="N359" s="5"/>
      <c r="O359" s="8"/>
      <c r="P359" s="325" t="s">
        <v>408</v>
      </c>
      <c r="Q359" s="326"/>
      <c r="R359" s="326"/>
      <c r="S359" s="326"/>
      <c r="T359" s="326"/>
      <c r="U359" s="326"/>
      <c r="V359" s="326"/>
      <c r="W359" s="326"/>
      <c r="X359" s="326"/>
      <c r="Y359" s="327"/>
      <c r="Z359" s="109"/>
    </row>
    <row r="360" spans="1:26" ht="30" customHeight="1" x14ac:dyDescent="0.15">
      <c r="A360" s="318">
        <f>IFERROR(IF(AND($N360="○", $O360&lt;&gt;"○"),1001,0),3)</f>
        <v>0</v>
      </c>
      <c r="B360" s="109"/>
      <c r="E360" s="341" t="s">
        <v>133</v>
      </c>
      <c r="F360" s="342"/>
      <c r="G360" s="321" t="s">
        <v>292</v>
      </c>
      <c r="H360" s="322" t="s">
        <v>248</v>
      </c>
      <c r="I360" s="323"/>
      <c r="J360" s="323"/>
      <c r="K360" s="323"/>
      <c r="L360" s="323"/>
      <c r="M360" s="324"/>
      <c r="N360" s="5"/>
      <c r="O360" s="8"/>
      <c r="P360" s="325" t="s">
        <v>433</v>
      </c>
      <c r="Q360" s="326"/>
      <c r="R360" s="326"/>
      <c r="S360" s="326"/>
      <c r="T360" s="326"/>
      <c r="U360" s="326"/>
      <c r="V360" s="326"/>
      <c r="W360" s="326"/>
      <c r="X360" s="326"/>
      <c r="Y360" s="327"/>
      <c r="Z360" s="109"/>
    </row>
    <row r="361" spans="1:26" ht="19.899999999999999" customHeight="1" x14ac:dyDescent="0.15">
      <c r="B361" s="109"/>
      <c r="E361" s="335" t="s">
        <v>134</v>
      </c>
      <c r="F361" s="336"/>
      <c r="G361" s="321" t="s">
        <v>292</v>
      </c>
      <c r="H361" s="322" t="s">
        <v>249</v>
      </c>
      <c r="I361" s="323"/>
      <c r="J361" s="323"/>
      <c r="K361" s="323"/>
      <c r="L361" s="323"/>
      <c r="M361" s="324"/>
      <c r="N361" s="5"/>
      <c r="O361" s="8"/>
      <c r="P361" s="325"/>
      <c r="Q361" s="326"/>
      <c r="R361" s="326"/>
      <c r="S361" s="326"/>
      <c r="T361" s="326"/>
      <c r="U361" s="326"/>
      <c r="V361" s="326"/>
      <c r="W361" s="326"/>
      <c r="X361" s="326"/>
      <c r="Y361" s="327"/>
      <c r="Z361" s="109"/>
    </row>
    <row r="362" spans="1:26" ht="19.899999999999999" customHeight="1" x14ac:dyDescent="0.15">
      <c r="B362" s="109"/>
      <c r="E362" s="337"/>
      <c r="F362" s="338"/>
      <c r="G362" s="321" t="s">
        <v>293</v>
      </c>
      <c r="H362" s="322" t="s">
        <v>250</v>
      </c>
      <c r="I362" s="323"/>
      <c r="J362" s="323"/>
      <c r="K362" s="323"/>
      <c r="L362" s="323"/>
      <c r="M362" s="324"/>
      <c r="N362" s="5"/>
      <c r="O362" s="8"/>
      <c r="P362" s="325"/>
      <c r="Q362" s="326"/>
      <c r="R362" s="326"/>
      <c r="S362" s="326"/>
      <c r="T362" s="326"/>
      <c r="U362" s="326"/>
      <c r="V362" s="326"/>
      <c r="W362" s="326"/>
      <c r="X362" s="326"/>
      <c r="Y362" s="327"/>
      <c r="Z362" s="109"/>
    </row>
    <row r="363" spans="1:26" ht="19.899999999999999" customHeight="1" x14ac:dyDescent="0.15">
      <c r="B363" s="109"/>
      <c r="E363" s="339"/>
      <c r="F363" s="340"/>
      <c r="G363" s="321" t="s">
        <v>294</v>
      </c>
      <c r="H363" s="322" t="s">
        <v>251</v>
      </c>
      <c r="I363" s="323"/>
      <c r="J363" s="323"/>
      <c r="K363" s="323"/>
      <c r="L363" s="323"/>
      <c r="M363" s="324"/>
      <c r="N363" s="5"/>
      <c r="O363" s="8"/>
      <c r="P363" s="325"/>
      <c r="Q363" s="326"/>
      <c r="R363" s="326"/>
      <c r="S363" s="326"/>
      <c r="T363" s="326"/>
      <c r="U363" s="326"/>
      <c r="V363" s="326"/>
      <c r="W363" s="326"/>
      <c r="X363" s="326"/>
      <c r="Y363" s="327"/>
      <c r="Z363" s="109"/>
    </row>
    <row r="364" spans="1:26" ht="19.899999999999999" customHeight="1" x14ac:dyDescent="0.15">
      <c r="B364" s="109"/>
      <c r="E364" s="335" t="s">
        <v>135</v>
      </c>
      <c r="F364" s="336"/>
      <c r="G364" s="321" t="s">
        <v>292</v>
      </c>
      <c r="H364" s="322" t="s">
        <v>374</v>
      </c>
      <c r="I364" s="323"/>
      <c r="J364" s="323"/>
      <c r="K364" s="323"/>
      <c r="L364" s="323"/>
      <c r="M364" s="324"/>
      <c r="N364" s="5"/>
      <c r="O364" s="8"/>
      <c r="P364" s="325"/>
      <c r="Q364" s="326"/>
      <c r="R364" s="326"/>
      <c r="S364" s="326"/>
      <c r="T364" s="326"/>
      <c r="U364" s="326"/>
      <c r="V364" s="326"/>
      <c r="W364" s="326"/>
      <c r="X364" s="326"/>
      <c r="Y364" s="327"/>
      <c r="Z364" s="109"/>
    </row>
    <row r="365" spans="1:26" ht="19.899999999999999" customHeight="1" x14ac:dyDescent="0.15">
      <c r="B365" s="109"/>
      <c r="E365" s="337"/>
      <c r="F365" s="338"/>
      <c r="G365" s="321" t="s">
        <v>293</v>
      </c>
      <c r="H365" s="322" t="s">
        <v>252</v>
      </c>
      <c r="I365" s="323"/>
      <c r="J365" s="323"/>
      <c r="K365" s="323"/>
      <c r="L365" s="323"/>
      <c r="M365" s="324"/>
      <c r="N365" s="5"/>
      <c r="O365" s="8"/>
      <c r="P365" s="325"/>
      <c r="Q365" s="326"/>
      <c r="R365" s="326"/>
      <c r="S365" s="326"/>
      <c r="T365" s="326"/>
      <c r="U365" s="326"/>
      <c r="V365" s="326"/>
      <c r="W365" s="326"/>
      <c r="X365" s="326"/>
      <c r="Y365" s="327"/>
      <c r="Z365" s="109"/>
    </row>
    <row r="366" spans="1:26" ht="19.899999999999999" customHeight="1" x14ac:dyDescent="0.15">
      <c r="B366" s="109"/>
      <c r="E366" s="337"/>
      <c r="F366" s="338"/>
      <c r="G366" s="321" t="s">
        <v>294</v>
      </c>
      <c r="H366" s="322" t="s">
        <v>253</v>
      </c>
      <c r="I366" s="323"/>
      <c r="J366" s="323"/>
      <c r="K366" s="323"/>
      <c r="L366" s="323"/>
      <c r="M366" s="324"/>
      <c r="N366" s="5"/>
      <c r="O366" s="8"/>
      <c r="P366" s="325"/>
      <c r="Q366" s="326"/>
      <c r="R366" s="326"/>
      <c r="S366" s="326"/>
      <c r="T366" s="326"/>
      <c r="U366" s="326"/>
      <c r="V366" s="326"/>
      <c r="W366" s="326"/>
      <c r="X366" s="326"/>
      <c r="Y366" s="327"/>
      <c r="Z366" s="109"/>
    </row>
    <row r="367" spans="1:26" ht="19.899999999999999" customHeight="1" x14ac:dyDescent="0.15">
      <c r="B367" s="109"/>
      <c r="E367" s="337"/>
      <c r="F367" s="338"/>
      <c r="G367" s="321" t="s">
        <v>295</v>
      </c>
      <c r="H367" s="322" t="s">
        <v>254</v>
      </c>
      <c r="I367" s="323"/>
      <c r="J367" s="323"/>
      <c r="K367" s="323"/>
      <c r="L367" s="323"/>
      <c r="M367" s="324"/>
      <c r="N367" s="5"/>
      <c r="O367" s="8"/>
      <c r="P367" s="325"/>
      <c r="Q367" s="326"/>
      <c r="R367" s="326"/>
      <c r="S367" s="326"/>
      <c r="T367" s="326"/>
      <c r="U367" s="326"/>
      <c r="V367" s="326"/>
      <c r="W367" s="326"/>
      <c r="X367" s="326"/>
      <c r="Y367" s="327"/>
      <c r="Z367" s="109"/>
    </row>
    <row r="368" spans="1:26" ht="19.899999999999999" customHeight="1" x14ac:dyDescent="0.15">
      <c r="B368" s="109"/>
      <c r="E368" s="337"/>
      <c r="F368" s="338"/>
      <c r="G368" s="321" t="s">
        <v>296</v>
      </c>
      <c r="H368" s="322" t="s">
        <v>255</v>
      </c>
      <c r="I368" s="323"/>
      <c r="J368" s="323"/>
      <c r="K368" s="323"/>
      <c r="L368" s="323"/>
      <c r="M368" s="324"/>
      <c r="N368" s="5"/>
      <c r="O368" s="8"/>
      <c r="P368" s="325"/>
      <c r="Q368" s="326"/>
      <c r="R368" s="326"/>
      <c r="S368" s="326"/>
      <c r="T368" s="326"/>
      <c r="U368" s="326"/>
      <c r="V368" s="326"/>
      <c r="W368" s="326"/>
      <c r="X368" s="326"/>
      <c r="Y368" s="327"/>
      <c r="Z368" s="109"/>
    </row>
    <row r="369" spans="2:26" ht="19.899999999999999" customHeight="1" x14ac:dyDescent="0.15">
      <c r="B369" s="109"/>
      <c r="E369" s="337"/>
      <c r="F369" s="338"/>
      <c r="G369" s="321" t="s">
        <v>297</v>
      </c>
      <c r="H369" s="322" t="s">
        <v>256</v>
      </c>
      <c r="I369" s="323"/>
      <c r="J369" s="323"/>
      <c r="K369" s="323"/>
      <c r="L369" s="323"/>
      <c r="M369" s="324"/>
      <c r="N369" s="5"/>
      <c r="O369" s="8"/>
      <c r="P369" s="325"/>
      <c r="Q369" s="326"/>
      <c r="R369" s="326"/>
      <c r="S369" s="326"/>
      <c r="T369" s="326"/>
      <c r="U369" s="326"/>
      <c r="V369" s="326"/>
      <c r="W369" s="326"/>
      <c r="X369" s="326"/>
      <c r="Y369" s="327"/>
      <c r="Z369" s="109"/>
    </row>
    <row r="370" spans="2:26" ht="19.899999999999999" customHeight="1" x14ac:dyDescent="0.15">
      <c r="B370" s="109"/>
      <c r="E370" s="337"/>
      <c r="F370" s="338"/>
      <c r="G370" s="321" t="s">
        <v>298</v>
      </c>
      <c r="H370" s="322" t="s">
        <v>257</v>
      </c>
      <c r="I370" s="323"/>
      <c r="J370" s="323"/>
      <c r="K370" s="323"/>
      <c r="L370" s="323"/>
      <c r="M370" s="324"/>
      <c r="N370" s="5"/>
      <c r="O370" s="8"/>
      <c r="P370" s="325"/>
      <c r="Q370" s="326"/>
      <c r="R370" s="326"/>
      <c r="S370" s="326"/>
      <c r="T370" s="326"/>
      <c r="U370" s="326"/>
      <c r="V370" s="326"/>
      <c r="W370" s="326"/>
      <c r="X370" s="326"/>
      <c r="Y370" s="327"/>
      <c r="Z370" s="109"/>
    </row>
    <row r="371" spans="2:26" ht="19.899999999999999" customHeight="1" x14ac:dyDescent="0.15">
      <c r="B371" s="109"/>
      <c r="E371" s="339"/>
      <c r="F371" s="340"/>
      <c r="G371" s="321" t="s">
        <v>299</v>
      </c>
      <c r="H371" s="322" t="s">
        <v>258</v>
      </c>
      <c r="I371" s="323"/>
      <c r="J371" s="323"/>
      <c r="K371" s="323"/>
      <c r="L371" s="323"/>
      <c r="M371" s="324"/>
      <c r="N371" s="5"/>
      <c r="O371" s="8"/>
      <c r="P371" s="325"/>
      <c r="Q371" s="326"/>
      <c r="R371" s="326"/>
      <c r="S371" s="326"/>
      <c r="T371" s="326"/>
      <c r="U371" s="326"/>
      <c r="V371" s="326"/>
      <c r="W371" s="326"/>
      <c r="X371" s="326"/>
      <c r="Y371" s="327"/>
      <c r="Z371" s="109"/>
    </row>
    <row r="372" spans="2:26" ht="19.899999999999999" customHeight="1" x14ac:dyDescent="0.15">
      <c r="B372" s="109"/>
      <c r="E372" s="335" t="s">
        <v>136</v>
      </c>
      <c r="F372" s="336"/>
      <c r="G372" s="321" t="s">
        <v>292</v>
      </c>
      <c r="H372" s="322" t="s">
        <v>259</v>
      </c>
      <c r="I372" s="323"/>
      <c r="J372" s="323"/>
      <c r="K372" s="323"/>
      <c r="L372" s="323"/>
      <c r="M372" s="324"/>
      <c r="N372" s="5"/>
      <c r="O372" s="8"/>
      <c r="P372" s="325"/>
      <c r="Q372" s="326"/>
      <c r="R372" s="326"/>
      <c r="S372" s="326"/>
      <c r="T372" s="326"/>
      <c r="U372" s="326"/>
      <c r="V372" s="326"/>
      <c r="W372" s="326"/>
      <c r="X372" s="326"/>
      <c r="Y372" s="327"/>
      <c r="Z372" s="109"/>
    </row>
    <row r="373" spans="2:26" ht="19.899999999999999" customHeight="1" x14ac:dyDescent="0.15">
      <c r="B373" s="109"/>
      <c r="E373" s="337"/>
      <c r="F373" s="338"/>
      <c r="G373" s="321" t="s">
        <v>293</v>
      </c>
      <c r="H373" s="322" t="s">
        <v>260</v>
      </c>
      <c r="I373" s="323"/>
      <c r="J373" s="323"/>
      <c r="K373" s="323"/>
      <c r="L373" s="323"/>
      <c r="M373" s="324"/>
      <c r="N373" s="5"/>
      <c r="O373" s="8"/>
      <c r="P373" s="325"/>
      <c r="Q373" s="326"/>
      <c r="R373" s="326"/>
      <c r="S373" s="326"/>
      <c r="T373" s="326"/>
      <c r="U373" s="326"/>
      <c r="V373" s="326"/>
      <c r="W373" s="326"/>
      <c r="X373" s="326"/>
      <c r="Y373" s="327"/>
      <c r="Z373" s="109"/>
    </row>
    <row r="374" spans="2:26" ht="19.899999999999999" customHeight="1" x14ac:dyDescent="0.15">
      <c r="B374" s="109"/>
      <c r="E374" s="339"/>
      <c r="F374" s="340"/>
      <c r="G374" s="321" t="s">
        <v>294</v>
      </c>
      <c r="H374" s="322" t="s">
        <v>261</v>
      </c>
      <c r="I374" s="323"/>
      <c r="J374" s="323"/>
      <c r="K374" s="323"/>
      <c r="L374" s="323"/>
      <c r="M374" s="324"/>
      <c r="N374" s="5"/>
      <c r="O374" s="8"/>
      <c r="P374" s="325"/>
      <c r="Q374" s="326"/>
      <c r="R374" s="326"/>
      <c r="S374" s="326"/>
      <c r="T374" s="326"/>
      <c r="U374" s="326"/>
      <c r="V374" s="326"/>
      <c r="W374" s="326"/>
      <c r="X374" s="326"/>
      <c r="Y374" s="327"/>
      <c r="Z374" s="109"/>
    </row>
    <row r="375" spans="2:26" ht="19.899999999999999" customHeight="1" x14ac:dyDescent="0.15">
      <c r="B375" s="109"/>
      <c r="E375" s="341" t="s">
        <v>137</v>
      </c>
      <c r="F375" s="342"/>
      <c r="G375" s="321" t="s">
        <v>292</v>
      </c>
      <c r="H375" s="322" t="s">
        <v>262</v>
      </c>
      <c r="I375" s="323"/>
      <c r="J375" s="323"/>
      <c r="K375" s="323"/>
      <c r="L375" s="323"/>
      <c r="M375" s="324"/>
      <c r="N375" s="5"/>
      <c r="O375" s="8"/>
      <c r="P375" s="325" t="s">
        <v>434</v>
      </c>
      <c r="Q375" s="326"/>
      <c r="R375" s="326"/>
      <c r="S375" s="326"/>
      <c r="T375" s="326"/>
      <c r="U375" s="326"/>
      <c r="V375" s="326"/>
      <c r="W375" s="326"/>
      <c r="X375" s="326"/>
      <c r="Y375" s="327"/>
      <c r="Z375" s="109"/>
    </row>
    <row r="376" spans="2:26" ht="19.899999999999999" customHeight="1" x14ac:dyDescent="0.15">
      <c r="B376" s="109"/>
      <c r="E376" s="335" t="s">
        <v>138</v>
      </c>
      <c r="F376" s="336"/>
      <c r="G376" s="321" t="s">
        <v>292</v>
      </c>
      <c r="H376" s="322" t="s">
        <v>263</v>
      </c>
      <c r="I376" s="323"/>
      <c r="J376" s="323"/>
      <c r="K376" s="323"/>
      <c r="L376" s="323"/>
      <c r="M376" s="324"/>
      <c r="N376" s="5"/>
      <c r="O376" s="8"/>
      <c r="P376" s="325"/>
      <c r="Q376" s="326"/>
      <c r="R376" s="326"/>
      <c r="S376" s="326"/>
      <c r="T376" s="326"/>
      <c r="U376" s="326"/>
      <c r="V376" s="326"/>
      <c r="W376" s="326"/>
      <c r="X376" s="326"/>
      <c r="Y376" s="327"/>
      <c r="Z376" s="109"/>
    </row>
    <row r="377" spans="2:26" ht="19.899999999999999" customHeight="1" x14ac:dyDescent="0.15">
      <c r="B377" s="109"/>
      <c r="E377" s="337"/>
      <c r="F377" s="338"/>
      <c r="G377" s="321" t="s">
        <v>293</v>
      </c>
      <c r="H377" s="322" t="s">
        <v>375</v>
      </c>
      <c r="I377" s="323"/>
      <c r="J377" s="323"/>
      <c r="K377" s="323"/>
      <c r="L377" s="323"/>
      <c r="M377" s="324"/>
      <c r="N377" s="5"/>
      <c r="O377" s="8"/>
      <c r="P377" s="325" t="s">
        <v>356</v>
      </c>
      <c r="Q377" s="326"/>
      <c r="R377" s="326"/>
      <c r="S377" s="326"/>
      <c r="T377" s="326"/>
      <c r="U377" s="326"/>
      <c r="V377" s="326"/>
      <c r="W377" s="326"/>
      <c r="X377" s="326"/>
      <c r="Y377" s="327"/>
      <c r="Z377" s="109"/>
    </row>
    <row r="378" spans="2:26" ht="19.899999999999999" customHeight="1" x14ac:dyDescent="0.15">
      <c r="B378" s="109"/>
      <c r="E378" s="337"/>
      <c r="F378" s="338"/>
      <c r="G378" s="321" t="s">
        <v>294</v>
      </c>
      <c r="H378" s="322" t="s">
        <v>264</v>
      </c>
      <c r="I378" s="323"/>
      <c r="J378" s="323"/>
      <c r="K378" s="323"/>
      <c r="L378" s="323"/>
      <c r="M378" s="324"/>
      <c r="N378" s="5"/>
      <c r="O378" s="8"/>
      <c r="P378" s="325"/>
      <c r="Q378" s="326"/>
      <c r="R378" s="326"/>
      <c r="S378" s="326"/>
      <c r="T378" s="326"/>
      <c r="U378" s="326"/>
      <c r="V378" s="326"/>
      <c r="W378" s="326"/>
      <c r="X378" s="326"/>
      <c r="Y378" s="327"/>
      <c r="Z378" s="109"/>
    </row>
    <row r="379" spans="2:26" ht="19.899999999999999" customHeight="1" x14ac:dyDescent="0.15">
      <c r="B379" s="109"/>
      <c r="E379" s="339"/>
      <c r="F379" s="340"/>
      <c r="G379" s="321" t="s">
        <v>295</v>
      </c>
      <c r="H379" s="322" t="s">
        <v>265</v>
      </c>
      <c r="I379" s="323"/>
      <c r="J379" s="323"/>
      <c r="K379" s="323"/>
      <c r="L379" s="323"/>
      <c r="M379" s="324"/>
      <c r="N379" s="5"/>
      <c r="O379" s="8"/>
      <c r="P379" s="325"/>
      <c r="Q379" s="326"/>
      <c r="R379" s="326"/>
      <c r="S379" s="326"/>
      <c r="T379" s="326"/>
      <c r="U379" s="326"/>
      <c r="V379" s="326"/>
      <c r="W379" s="326"/>
      <c r="X379" s="326"/>
      <c r="Y379" s="327"/>
      <c r="Z379" s="109"/>
    </row>
    <row r="380" spans="2:26" ht="30" customHeight="1" x14ac:dyDescent="0.15">
      <c r="B380" s="109"/>
      <c r="E380" s="335" t="s">
        <v>139</v>
      </c>
      <c r="F380" s="336"/>
      <c r="G380" s="321" t="s">
        <v>292</v>
      </c>
      <c r="H380" s="322" t="s">
        <v>266</v>
      </c>
      <c r="I380" s="323"/>
      <c r="J380" s="323"/>
      <c r="K380" s="323"/>
      <c r="L380" s="323"/>
      <c r="M380" s="324"/>
      <c r="N380" s="5"/>
      <c r="O380" s="8"/>
      <c r="P380" s="325" t="s">
        <v>357</v>
      </c>
      <c r="Q380" s="326"/>
      <c r="R380" s="326"/>
      <c r="S380" s="326"/>
      <c r="T380" s="326"/>
      <c r="U380" s="326"/>
      <c r="V380" s="326"/>
      <c r="W380" s="326"/>
      <c r="X380" s="326"/>
      <c r="Y380" s="327"/>
      <c r="Z380" s="109"/>
    </row>
    <row r="381" spans="2:26" ht="19.899999999999999" customHeight="1" x14ac:dyDescent="0.15">
      <c r="B381" s="109"/>
      <c r="E381" s="337"/>
      <c r="F381" s="338"/>
      <c r="G381" s="321" t="s">
        <v>293</v>
      </c>
      <c r="H381" s="322" t="s">
        <v>267</v>
      </c>
      <c r="I381" s="323"/>
      <c r="J381" s="323"/>
      <c r="K381" s="323"/>
      <c r="L381" s="323"/>
      <c r="M381" s="324"/>
      <c r="N381" s="5"/>
      <c r="O381" s="8"/>
      <c r="P381" s="325" t="s">
        <v>358</v>
      </c>
      <c r="Q381" s="326"/>
      <c r="R381" s="326"/>
      <c r="S381" s="326"/>
      <c r="T381" s="326"/>
      <c r="U381" s="326"/>
      <c r="V381" s="326"/>
      <c r="W381" s="326"/>
      <c r="X381" s="326"/>
      <c r="Y381" s="327"/>
      <c r="Z381" s="109"/>
    </row>
    <row r="382" spans="2:26" ht="19.899999999999999" customHeight="1" x14ac:dyDescent="0.15">
      <c r="B382" s="109"/>
      <c r="E382" s="337"/>
      <c r="F382" s="338"/>
      <c r="G382" s="321" t="s">
        <v>294</v>
      </c>
      <c r="H382" s="322" t="s">
        <v>268</v>
      </c>
      <c r="I382" s="323"/>
      <c r="J382" s="323"/>
      <c r="K382" s="323"/>
      <c r="L382" s="323"/>
      <c r="M382" s="324"/>
      <c r="N382" s="5"/>
      <c r="O382" s="8"/>
      <c r="P382" s="325" t="s">
        <v>359</v>
      </c>
      <c r="Q382" s="326"/>
      <c r="R382" s="326"/>
      <c r="S382" s="326"/>
      <c r="T382" s="326"/>
      <c r="U382" s="326"/>
      <c r="V382" s="326"/>
      <c r="W382" s="326"/>
      <c r="X382" s="326"/>
      <c r="Y382" s="327"/>
      <c r="Z382" s="109"/>
    </row>
    <row r="383" spans="2:26" ht="19.899999999999999" customHeight="1" x14ac:dyDescent="0.15">
      <c r="B383" s="109"/>
      <c r="E383" s="337"/>
      <c r="F383" s="338"/>
      <c r="G383" s="321" t="s">
        <v>295</v>
      </c>
      <c r="H383" s="322" t="s">
        <v>269</v>
      </c>
      <c r="I383" s="323"/>
      <c r="J383" s="323"/>
      <c r="K383" s="323"/>
      <c r="L383" s="323"/>
      <c r="M383" s="324"/>
      <c r="N383" s="5"/>
      <c r="O383" s="8"/>
      <c r="P383" s="325" t="s">
        <v>360</v>
      </c>
      <c r="Q383" s="326"/>
      <c r="R383" s="326"/>
      <c r="S383" s="326"/>
      <c r="T383" s="326"/>
      <c r="U383" s="326"/>
      <c r="V383" s="326"/>
      <c r="W383" s="326"/>
      <c r="X383" s="326"/>
      <c r="Y383" s="327"/>
      <c r="Z383" s="109"/>
    </row>
    <row r="384" spans="2:26" ht="19.899999999999999" customHeight="1" x14ac:dyDescent="0.15">
      <c r="B384" s="109"/>
      <c r="E384" s="337"/>
      <c r="F384" s="338"/>
      <c r="G384" s="321" t="s">
        <v>296</v>
      </c>
      <c r="H384" s="322" t="s">
        <v>270</v>
      </c>
      <c r="I384" s="323"/>
      <c r="J384" s="323"/>
      <c r="K384" s="323"/>
      <c r="L384" s="323"/>
      <c r="M384" s="324"/>
      <c r="N384" s="5"/>
      <c r="O384" s="8"/>
      <c r="P384" s="325" t="s">
        <v>361</v>
      </c>
      <c r="Q384" s="326"/>
      <c r="R384" s="326"/>
      <c r="S384" s="326"/>
      <c r="T384" s="326"/>
      <c r="U384" s="326"/>
      <c r="V384" s="326"/>
      <c r="W384" s="326"/>
      <c r="X384" s="326"/>
      <c r="Y384" s="327"/>
      <c r="Z384" s="109"/>
    </row>
    <row r="385" spans="1:26" ht="19.899999999999999" customHeight="1" x14ac:dyDescent="0.15">
      <c r="B385" s="109"/>
      <c r="E385" s="337"/>
      <c r="F385" s="338"/>
      <c r="G385" s="321" t="s">
        <v>297</v>
      </c>
      <c r="H385" s="322" t="s">
        <v>271</v>
      </c>
      <c r="I385" s="323"/>
      <c r="J385" s="323"/>
      <c r="K385" s="323"/>
      <c r="L385" s="323"/>
      <c r="M385" s="324"/>
      <c r="N385" s="5"/>
      <c r="O385" s="8"/>
      <c r="P385" s="325" t="s">
        <v>362</v>
      </c>
      <c r="Q385" s="326"/>
      <c r="R385" s="326"/>
      <c r="S385" s="326"/>
      <c r="T385" s="326"/>
      <c r="U385" s="326"/>
      <c r="V385" s="326"/>
      <c r="W385" s="326"/>
      <c r="X385" s="326"/>
      <c r="Y385" s="327"/>
      <c r="Z385" s="109"/>
    </row>
    <row r="386" spans="1:26" ht="19.899999999999999" customHeight="1" x14ac:dyDescent="0.15">
      <c r="B386" s="109"/>
      <c r="E386" s="337"/>
      <c r="F386" s="338"/>
      <c r="G386" s="321" t="s">
        <v>298</v>
      </c>
      <c r="H386" s="322" t="s">
        <v>272</v>
      </c>
      <c r="I386" s="323"/>
      <c r="J386" s="323"/>
      <c r="K386" s="323"/>
      <c r="L386" s="323"/>
      <c r="M386" s="324"/>
      <c r="N386" s="5"/>
      <c r="O386" s="8"/>
      <c r="P386" s="325" t="s">
        <v>363</v>
      </c>
      <c r="Q386" s="326"/>
      <c r="R386" s="326"/>
      <c r="S386" s="326"/>
      <c r="T386" s="326"/>
      <c r="U386" s="326"/>
      <c r="V386" s="326"/>
      <c r="W386" s="326"/>
      <c r="X386" s="326"/>
      <c r="Y386" s="327"/>
      <c r="Z386" s="109"/>
    </row>
    <row r="387" spans="1:26" ht="19.899999999999999" customHeight="1" x14ac:dyDescent="0.15">
      <c r="B387" s="109"/>
      <c r="E387" s="337"/>
      <c r="F387" s="338"/>
      <c r="G387" s="321" t="s">
        <v>299</v>
      </c>
      <c r="H387" s="322" t="s">
        <v>273</v>
      </c>
      <c r="I387" s="323"/>
      <c r="J387" s="323"/>
      <c r="K387" s="323"/>
      <c r="L387" s="323"/>
      <c r="M387" s="324"/>
      <c r="N387" s="5"/>
      <c r="O387" s="8"/>
      <c r="P387" s="325" t="s">
        <v>435</v>
      </c>
      <c r="Q387" s="326"/>
      <c r="R387" s="326"/>
      <c r="S387" s="326"/>
      <c r="T387" s="326"/>
      <c r="U387" s="326"/>
      <c r="V387" s="326"/>
      <c r="W387" s="326"/>
      <c r="X387" s="326"/>
      <c r="Y387" s="327"/>
      <c r="Z387" s="109"/>
    </row>
    <row r="388" spans="1:26" ht="19.899999999999999" customHeight="1" x14ac:dyDescent="0.15">
      <c r="B388" s="109"/>
      <c r="E388" s="337"/>
      <c r="F388" s="338"/>
      <c r="G388" s="321" t="s">
        <v>300</v>
      </c>
      <c r="H388" s="322" t="s">
        <v>274</v>
      </c>
      <c r="I388" s="323"/>
      <c r="J388" s="323"/>
      <c r="K388" s="323"/>
      <c r="L388" s="323"/>
      <c r="M388" s="324"/>
      <c r="N388" s="5"/>
      <c r="O388" s="8"/>
      <c r="P388" s="325" t="s">
        <v>435</v>
      </c>
      <c r="Q388" s="326"/>
      <c r="R388" s="326"/>
      <c r="S388" s="326"/>
      <c r="T388" s="326"/>
      <c r="U388" s="326"/>
      <c r="V388" s="326"/>
      <c r="W388" s="326"/>
      <c r="X388" s="326"/>
      <c r="Y388" s="327"/>
      <c r="Z388" s="109"/>
    </row>
    <row r="389" spans="1:26" ht="19.899999999999999" customHeight="1" x14ac:dyDescent="0.15">
      <c r="B389" s="109"/>
      <c r="E389" s="337"/>
      <c r="F389" s="338"/>
      <c r="G389" s="321" t="s">
        <v>301</v>
      </c>
      <c r="H389" s="322" t="s">
        <v>275</v>
      </c>
      <c r="I389" s="323"/>
      <c r="J389" s="323"/>
      <c r="K389" s="323"/>
      <c r="L389" s="323"/>
      <c r="M389" s="324"/>
      <c r="N389" s="5"/>
      <c r="O389" s="8"/>
      <c r="P389" s="325"/>
      <c r="Q389" s="326"/>
      <c r="R389" s="326"/>
      <c r="S389" s="326"/>
      <c r="T389" s="326"/>
      <c r="U389" s="326"/>
      <c r="V389" s="326"/>
      <c r="W389" s="326"/>
      <c r="X389" s="326"/>
      <c r="Y389" s="327"/>
      <c r="Z389" s="109"/>
    </row>
    <row r="390" spans="1:26" ht="19.899999999999999" customHeight="1" x14ac:dyDescent="0.15">
      <c r="B390" s="109"/>
      <c r="E390" s="337"/>
      <c r="F390" s="338"/>
      <c r="G390" s="321" t="s">
        <v>302</v>
      </c>
      <c r="H390" s="322" t="s">
        <v>276</v>
      </c>
      <c r="I390" s="323"/>
      <c r="J390" s="323"/>
      <c r="K390" s="323"/>
      <c r="L390" s="323"/>
      <c r="M390" s="324"/>
      <c r="N390" s="5"/>
      <c r="O390" s="8"/>
      <c r="P390" s="325"/>
      <c r="Q390" s="326"/>
      <c r="R390" s="326"/>
      <c r="S390" s="326"/>
      <c r="T390" s="326"/>
      <c r="U390" s="326"/>
      <c r="V390" s="326"/>
      <c r="W390" s="326"/>
      <c r="X390" s="326"/>
      <c r="Y390" s="327"/>
      <c r="Z390" s="109"/>
    </row>
    <row r="391" spans="1:26" ht="19.899999999999999" customHeight="1" x14ac:dyDescent="0.15">
      <c r="B391" s="109"/>
      <c r="E391" s="337"/>
      <c r="F391" s="338"/>
      <c r="G391" s="321" t="s">
        <v>303</v>
      </c>
      <c r="H391" s="322" t="s">
        <v>277</v>
      </c>
      <c r="I391" s="323"/>
      <c r="J391" s="323"/>
      <c r="K391" s="323"/>
      <c r="L391" s="323"/>
      <c r="M391" s="324"/>
      <c r="N391" s="5"/>
      <c r="O391" s="8"/>
      <c r="P391" s="325"/>
      <c r="Q391" s="326"/>
      <c r="R391" s="326"/>
      <c r="S391" s="326"/>
      <c r="T391" s="326"/>
      <c r="U391" s="326"/>
      <c r="V391" s="326"/>
      <c r="W391" s="326"/>
      <c r="X391" s="326"/>
      <c r="Y391" s="327"/>
      <c r="Z391" s="109"/>
    </row>
    <row r="392" spans="1:26" ht="19.899999999999999" customHeight="1" x14ac:dyDescent="0.15">
      <c r="B392" s="109"/>
      <c r="E392" s="339"/>
      <c r="F392" s="340"/>
      <c r="G392" s="321" t="s">
        <v>304</v>
      </c>
      <c r="H392" s="322" t="s">
        <v>278</v>
      </c>
      <c r="I392" s="323"/>
      <c r="J392" s="323"/>
      <c r="K392" s="323"/>
      <c r="L392" s="323"/>
      <c r="M392" s="324"/>
      <c r="N392" s="5"/>
      <c r="O392" s="8"/>
      <c r="P392" s="325"/>
      <c r="Q392" s="326"/>
      <c r="R392" s="326"/>
      <c r="S392" s="326"/>
      <c r="T392" s="326"/>
      <c r="U392" s="326"/>
      <c r="V392" s="326"/>
      <c r="W392" s="326"/>
      <c r="X392" s="326"/>
      <c r="Y392" s="327"/>
      <c r="Z392" s="109"/>
    </row>
    <row r="393" spans="1:26" ht="19.899999999999999" customHeight="1" x14ac:dyDescent="0.15">
      <c r="B393" s="109"/>
      <c r="E393" s="335" t="s">
        <v>140</v>
      </c>
      <c r="F393" s="336"/>
      <c r="G393" s="321" t="s">
        <v>292</v>
      </c>
      <c r="H393" s="322" t="s">
        <v>376</v>
      </c>
      <c r="I393" s="323"/>
      <c r="J393" s="323"/>
      <c r="K393" s="323"/>
      <c r="L393" s="323"/>
      <c r="M393" s="324"/>
      <c r="N393" s="5"/>
      <c r="O393" s="8"/>
      <c r="P393" s="325"/>
      <c r="Q393" s="326"/>
      <c r="R393" s="326"/>
      <c r="S393" s="326"/>
      <c r="T393" s="326"/>
      <c r="U393" s="326"/>
      <c r="V393" s="326"/>
      <c r="W393" s="326"/>
      <c r="X393" s="326"/>
      <c r="Y393" s="327"/>
      <c r="Z393" s="109"/>
    </row>
    <row r="394" spans="1:26" ht="19.899999999999999" customHeight="1" x14ac:dyDescent="0.15">
      <c r="B394" s="109"/>
      <c r="E394" s="337"/>
      <c r="F394" s="338"/>
      <c r="G394" s="321" t="s">
        <v>293</v>
      </c>
      <c r="H394" s="322" t="s">
        <v>377</v>
      </c>
      <c r="I394" s="323"/>
      <c r="J394" s="323"/>
      <c r="K394" s="323"/>
      <c r="L394" s="323"/>
      <c r="M394" s="324"/>
      <c r="N394" s="5"/>
      <c r="O394" s="8"/>
      <c r="P394" s="325"/>
      <c r="Q394" s="326"/>
      <c r="R394" s="326"/>
      <c r="S394" s="326"/>
      <c r="T394" s="326"/>
      <c r="U394" s="326"/>
      <c r="V394" s="326"/>
      <c r="W394" s="326"/>
      <c r="X394" s="326"/>
      <c r="Y394" s="327"/>
      <c r="Z394" s="109"/>
    </row>
    <row r="395" spans="1:26" ht="30" customHeight="1" x14ac:dyDescent="0.15">
      <c r="B395" s="109"/>
      <c r="E395" s="339"/>
      <c r="F395" s="340"/>
      <c r="G395" s="321" t="s">
        <v>294</v>
      </c>
      <c r="H395" s="322" t="s">
        <v>279</v>
      </c>
      <c r="I395" s="323"/>
      <c r="J395" s="323"/>
      <c r="K395" s="323"/>
      <c r="L395" s="323"/>
      <c r="M395" s="324"/>
      <c r="N395" s="5"/>
      <c r="O395" s="8"/>
      <c r="P395" s="325"/>
      <c r="Q395" s="326"/>
      <c r="R395" s="326"/>
      <c r="S395" s="326"/>
      <c r="T395" s="326"/>
      <c r="U395" s="326"/>
      <c r="V395" s="326"/>
      <c r="W395" s="326"/>
      <c r="X395" s="326"/>
      <c r="Y395" s="327"/>
      <c r="Z395" s="109"/>
    </row>
    <row r="396" spans="1:26" ht="19.899999999999999" customHeight="1" x14ac:dyDescent="0.15">
      <c r="B396" s="109"/>
      <c r="E396" s="335" t="s">
        <v>141</v>
      </c>
      <c r="F396" s="336"/>
      <c r="G396" s="321" t="s">
        <v>292</v>
      </c>
      <c r="H396" s="322" t="s">
        <v>280</v>
      </c>
      <c r="I396" s="323"/>
      <c r="J396" s="323"/>
      <c r="K396" s="323"/>
      <c r="L396" s="323"/>
      <c r="M396" s="324"/>
      <c r="N396" s="5"/>
      <c r="O396" s="8"/>
      <c r="P396" s="325"/>
      <c r="Q396" s="326"/>
      <c r="R396" s="326"/>
      <c r="S396" s="326"/>
      <c r="T396" s="326"/>
      <c r="U396" s="326"/>
      <c r="V396" s="326"/>
      <c r="W396" s="326"/>
      <c r="X396" s="326"/>
      <c r="Y396" s="327"/>
      <c r="Z396" s="109"/>
    </row>
    <row r="397" spans="1:26" ht="19.899999999999999" customHeight="1" x14ac:dyDescent="0.15">
      <c r="B397" s="109"/>
      <c r="E397" s="337"/>
      <c r="F397" s="338"/>
      <c r="G397" s="321" t="s">
        <v>293</v>
      </c>
      <c r="H397" s="322" t="s">
        <v>281</v>
      </c>
      <c r="I397" s="323"/>
      <c r="J397" s="323"/>
      <c r="K397" s="323"/>
      <c r="L397" s="323"/>
      <c r="M397" s="324"/>
      <c r="N397" s="5"/>
      <c r="O397" s="8"/>
      <c r="P397" s="325"/>
      <c r="Q397" s="326"/>
      <c r="R397" s="326"/>
      <c r="S397" s="326"/>
      <c r="T397" s="326"/>
      <c r="U397" s="326"/>
      <c r="V397" s="326"/>
      <c r="W397" s="326"/>
      <c r="X397" s="326"/>
      <c r="Y397" s="327"/>
      <c r="Z397" s="109"/>
    </row>
    <row r="398" spans="1:26" ht="19.899999999999999" customHeight="1" x14ac:dyDescent="0.15">
      <c r="B398" s="109"/>
      <c r="E398" s="337"/>
      <c r="F398" s="338"/>
      <c r="G398" s="321" t="s">
        <v>294</v>
      </c>
      <c r="H398" s="322" t="s">
        <v>282</v>
      </c>
      <c r="I398" s="323"/>
      <c r="J398" s="323"/>
      <c r="K398" s="323"/>
      <c r="L398" s="323"/>
      <c r="M398" s="324"/>
      <c r="N398" s="5"/>
      <c r="O398" s="8"/>
      <c r="P398" s="325"/>
      <c r="Q398" s="326"/>
      <c r="R398" s="326"/>
      <c r="S398" s="326"/>
      <c r="T398" s="326"/>
      <c r="U398" s="326"/>
      <c r="V398" s="326"/>
      <c r="W398" s="326"/>
      <c r="X398" s="326"/>
      <c r="Y398" s="327"/>
      <c r="Z398" s="109"/>
    </row>
    <row r="399" spans="1:26" ht="19.899999999999999" customHeight="1" x14ac:dyDescent="0.15">
      <c r="B399" s="109"/>
      <c r="E399" s="339"/>
      <c r="F399" s="340"/>
      <c r="G399" s="321" t="s">
        <v>295</v>
      </c>
      <c r="H399" s="322" t="s">
        <v>283</v>
      </c>
      <c r="I399" s="323"/>
      <c r="J399" s="323"/>
      <c r="K399" s="323"/>
      <c r="L399" s="323"/>
      <c r="M399" s="324"/>
      <c r="N399" s="5"/>
      <c r="O399" s="8"/>
      <c r="P399" s="325"/>
      <c r="Q399" s="326"/>
      <c r="R399" s="326"/>
      <c r="S399" s="326"/>
      <c r="T399" s="326"/>
      <c r="U399" s="326"/>
      <c r="V399" s="326"/>
      <c r="W399" s="326"/>
      <c r="X399" s="326"/>
      <c r="Y399" s="327"/>
      <c r="Z399" s="109"/>
    </row>
    <row r="400" spans="1:26" ht="19.899999999999999" customHeight="1" x14ac:dyDescent="0.15">
      <c r="A400" s="318">
        <f>IFERROR(IF(AND($N400="○", $O400&lt;&gt;"○"),1001,0),3)</f>
        <v>0</v>
      </c>
      <c r="B400" s="109"/>
      <c r="E400" s="335" t="s">
        <v>142</v>
      </c>
      <c r="F400" s="336"/>
      <c r="G400" s="321" t="s">
        <v>292</v>
      </c>
      <c r="H400" s="322" t="s">
        <v>284</v>
      </c>
      <c r="I400" s="323"/>
      <c r="J400" s="323"/>
      <c r="K400" s="323"/>
      <c r="L400" s="323"/>
      <c r="M400" s="324"/>
      <c r="N400" s="5"/>
      <c r="O400" s="8"/>
      <c r="P400" s="325" t="s">
        <v>364</v>
      </c>
      <c r="Q400" s="326"/>
      <c r="R400" s="326"/>
      <c r="S400" s="326"/>
      <c r="T400" s="326"/>
      <c r="U400" s="326"/>
      <c r="V400" s="326"/>
      <c r="W400" s="326"/>
      <c r="X400" s="326"/>
      <c r="Y400" s="327"/>
      <c r="Z400" s="109"/>
    </row>
    <row r="401" spans="1:26" ht="19.899999999999999" customHeight="1" x14ac:dyDescent="0.15">
      <c r="A401" s="318">
        <f>IFERROR(IF(AND($N401="○", $O401&lt;&gt;"○"),1001,0),3)</f>
        <v>0</v>
      </c>
      <c r="B401" s="109"/>
      <c r="E401" s="337"/>
      <c r="F401" s="338"/>
      <c r="G401" s="321" t="s">
        <v>293</v>
      </c>
      <c r="H401" s="322" t="s">
        <v>285</v>
      </c>
      <c r="I401" s="323"/>
      <c r="J401" s="323"/>
      <c r="K401" s="323"/>
      <c r="L401" s="323"/>
      <c r="M401" s="324"/>
      <c r="N401" s="5"/>
      <c r="O401" s="8"/>
      <c r="P401" s="325" t="s">
        <v>364</v>
      </c>
      <c r="Q401" s="326"/>
      <c r="R401" s="326"/>
      <c r="S401" s="326"/>
      <c r="T401" s="326"/>
      <c r="U401" s="326"/>
      <c r="V401" s="326"/>
      <c r="W401" s="326"/>
      <c r="X401" s="326"/>
      <c r="Y401" s="327"/>
      <c r="Z401" s="109"/>
    </row>
    <row r="402" spans="1:26" ht="19.899999999999999" customHeight="1" x14ac:dyDescent="0.15">
      <c r="A402" s="318">
        <f>IFERROR(IF(AND($N402="○", $O402&lt;&gt;"○"),1001,0),3)</f>
        <v>0</v>
      </c>
      <c r="B402" s="109"/>
      <c r="E402" s="337"/>
      <c r="F402" s="338"/>
      <c r="G402" s="321" t="s">
        <v>294</v>
      </c>
      <c r="H402" s="322" t="s">
        <v>286</v>
      </c>
      <c r="I402" s="323"/>
      <c r="J402" s="323"/>
      <c r="K402" s="323"/>
      <c r="L402" s="323"/>
      <c r="M402" s="324"/>
      <c r="N402" s="5"/>
      <c r="O402" s="8"/>
      <c r="P402" s="325" t="s">
        <v>364</v>
      </c>
      <c r="Q402" s="326"/>
      <c r="R402" s="326"/>
      <c r="S402" s="326"/>
      <c r="T402" s="326"/>
      <c r="U402" s="326"/>
      <c r="V402" s="326"/>
      <c r="W402" s="326"/>
      <c r="X402" s="326"/>
      <c r="Y402" s="327"/>
      <c r="Z402" s="109"/>
    </row>
    <row r="403" spans="1:26" ht="19.899999999999999" customHeight="1" x14ac:dyDescent="0.15">
      <c r="A403" s="318">
        <f>IFERROR(IF(AND($N403="○", $O403&lt;&gt;"○"),1001,0),3)</f>
        <v>0</v>
      </c>
      <c r="B403" s="109"/>
      <c r="E403" s="337"/>
      <c r="F403" s="338"/>
      <c r="G403" s="321" t="s">
        <v>295</v>
      </c>
      <c r="H403" s="322" t="s">
        <v>287</v>
      </c>
      <c r="I403" s="323"/>
      <c r="J403" s="323"/>
      <c r="K403" s="323"/>
      <c r="L403" s="323"/>
      <c r="M403" s="324"/>
      <c r="N403" s="5"/>
      <c r="O403" s="8"/>
      <c r="P403" s="325" t="s">
        <v>364</v>
      </c>
      <c r="Q403" s="326"/>
      <c r="R403" s="326"/>
      <c r="S403" s="326"/>
      <c r="T403" s="326"/>
      <c r="U403" s="326"/>
      <c r="V403" s="326"/>
      <c r="W403" s="326"/>
      <c r="X403" s="326"/>
      <c r="Y403" s="327"/>
      <c r="Z403" s="109"/>
    </row>
    <row r="404" spans="1:26" ht="19.899999999999999" customHeight="1" x14ac:dyDescent="0.15">
      <c r="A404" s="318">
        <f>IFERROR(IF(AND($N404="○", $O404&lt;&gt;"○"),1001,0),3)</f>
        <v>0</v>
      </c>
      <c r="B404" s="109"/>
      <c r="E404" s="339"/>
      <c r="F404" s="340"/>
      <c r="G404" s="321" t="s">
        <v>296</v>
      </c>
      <c r="H404" s="322" t="s">
        <v>378</v>
      </c>
      <c r="I404" s="323"/>
      <c r="J404" s="323"/>
      <c r="K404" s="323"/>
      <c r="L404" s="323"/>
      <c r="M404" s="324"/>
      <c r="N404" s="5"/>
      <c r="O404" s="8"/>
      <c r="P404" s="325" t="s">
        <v>364</v>
      </c>
      <c r="Q404" s="326"/>
      <c r="R404" s="326"/>
      <c r="S404" s="326"/>
      <c r="T404" s="326"/>
      <c r="U404" s="326"/>
      <c r="V404" s="326"/>
      <c r="W404" s="326"/>
      <c r="X404" s="326"/>
      <c r="Y404" s="327"/>
      <c r="Z404" s="109"/>
    </row>
    <row r="405" spans="1:26" ht="19.899999999999999" customHeight="1" x14ac:dyDescent="0.15">
      <c r="B405" s="109"/>
      <c r="E405" s="335" t="s">
        <v>143</v>
      </c>
      <c r="F405" s="336"/>
      <c r="G405" s="321" t="s">
        <v>292</v>
      </c>
      <c r="H405" s="322" t="s">
        <v>288</v>
      </c>
      <c r="I405" s="323"/>
      <c r="J405" s="323"/>
      <c r="K405" s="323"/>
      <c r="L405" s="323"/>
      <c r="M405" s="324"/>
      <c r="N405" s="5"/>
      <c r="O405" s="8"/>
      <c r="P405" s="325"/>
      <c r="Q405" s="326"/>
      <c r="R405" s="326"/>
      <c r="S405" s="326"/>
      <c r="T405" s="326"/>
      <c r="U405" s="326"/>
      <c r="V405" s="326"/>
      <c r="W405" s="326"/>
      <c r="X405" s="326"/>
      <c r="Y405" s="327"/>
      <c r="Z405" s="109"/>
    </row>
    <row r="406" spans="1:26" ht="19.899999999999999" customHeight="1" x14ac:dyDescent="0.15">
      <c r="B406" s="109"/>
      <c r="E406" s="339"/>
      <c r="F406" s="340"/>
      <c r="G406" s="321" t="s">
        <v>293</v>
      </c>
      <c r="H406" s="322" t="s">
        <v>289</v>
      </c>
      <c r="I406" s="323"/>
      <c r="J406" s="323"/>
      <c r="K406" s="323"/>
      <c r="L406" s="323"/>
      <c r="M406" s="324"/>
      <c r="N406" s="5"/>
      <c r="O406" s="8"/>
      <c r="P406" s="325"/>
      <c r="Q406" s="326"/>
      <c r="R406" s="326"/>
      <c r="S406" s="326"/>
      <c r="T406" s="326"/>
      <c r="U406" s="326"/>
      <c r="V406" s="326"/>
      <c r="W406" s="326"/>
      <c r="X406" s="326"/>
      <c r="Y406" s="327"/>
      <c r="Z406" s="109"/>
    </row>
    <row r="407" spans="1:26" ht="19.899999999999999" customHeight="1" x14ac:dyDescent="0.15">
      <c r="B407" s="109"/>
      <c r="E407" s="341" t="s">
        <v>144</v>
      </c>
      <c r="F407" s="342"/>
      <c r="G407" s="321" t="s">
        <v>292</v>
      </c>
      <c r="H407" s="322" t="s">
        <v>290</v>
      </c>
      <c r="I407" s="323"/>
      <c r="J407" s="323"/>
      <c r="K407" s="323"/>
      <c r="L407" s="323"/>
      <c r="M407" s="324"/>
      <c r="N407" s="5"/>
      <c r="O407" s="8"/>
      <c r="P407" s="325"/>
      <c r="Q407" s="326"/>
      <c r="R407" s="326"/>
      <c r="S407" s="326"/>
      <c r="T407" s="326"/>
      <c r="U407" s="326"/>
      <c r="V407" s="326"/>
      <c r="W407" s="326"/>
      <c r="X407" s="326"/>
      <c r="Y407" s="327"/>
      <c r="Z407" s="109"/>
    </row>
    <row r="408" spans="1:26" ht="19.899999999999999" customHeight="1" x14ac:dyDescent="0.15">
      <c r="B408" s="109"/>
      <c r="E408" s="343" t="s">
        <v>145</v>
      </c>
      <c r="F408" s="344"/>
      <c r="G408" s="345" t="s">
        <v>292</v>
      </c>
      <c r="H408" s="346" t="s">
        <v>291</v>
      </c>
      <c r="I408" s="347"/>
      <c r="J408" s="347"/>
      <c r="K408" s="347"/>
      <c r="L408" s="347"/>
      <c r="M408" s="348"/>
      <c r="N408" s="6"/>
      <c r="O408" s="9"/>
      <c r="P408" s="349"/>
      <c r="Q408" s="350"/>
      <c r="R408" s="350"/>
      <c r="S408" s="350"/>
      <c r="T408" s="350"/>
      <c r="U408" s="350"/>
      <c r="V408" s="350"/>
      <c r="W408" s="350"/>
      <c r="X408" s="350"/>
      <c r="Y408" s="351"/>
      <c r="Z408" s="109"/>
    </row>
    <row r="409" spans="1:26" ht="19.899999999999999" customHeight="1" x14ac:dyDescent="0.15">
      <c r="B409" s="109"/>
      <c r="Z409" s="109"/>
    </row>
    <row r="410" spans="1:26" ht="19.899999999999999" customHeight="1" x14ac:dyDescent="0.15">
      <c r="B410" s="109"/>
      <c r="C410" s="125"/>
      <c r="D410" s="100"/>
      <c r="E410" s="100"/>
      <c r="F410" s="100"/>
      <c r="G410" s="100"/>
      <c r="H410" s="100"/>
      <c r="I410" s="100"/>
      <c r="J410" s="100"/>
      <c r="K410" s="100"/>
      <c r="L410" s="100"/>
      <c r="M410" s="100"/>
      <c r="N410" s="100"/>
      <c r="O410" s="100"/>
      <c r="P410" s="100"/>
      <c r="Q410" s="100"/>
      <c r="R410" s="100"/>
      <c r="S410" s="100"/>
      <c r="T410" s="100"/>
      <c r="U410" s="100"/>
      <c r="V410" s="100"/>
      <c r="W410" s="100"/>
      <c r="X410" s="100"/>
      <c r="Y410" s="100"/>
      <c r="Z410" s="352"/>
    </row>
  </sheetData>
  <sheetProtection algorithmName="SHA-512" hashValue="NoaRG6PDgt+BT5ugWsOAjPy9bnkRqWW1qCR8UDyOVmuD85414C5L9Qz0prjdAvIB0boSK2n26VRlINZ4Lq+WNw==" saltValue="7PF8j5td5DpefcRZq7SQFA==" spinCount="100000" sheet="1" objects="1" scenarios="1"/>
  <dataConsolidate/>
  <mergeCells count="509">
    <mergeCell ref="C11:H11"/>
    <mergeCell ref="I13:M13"/>
    <mergeCell ref="J14:Y14"/>
    <mergeCell ref="C18:H18"/>
    <mergeCell ref="E243:F243"/>
    <mergeCell ref="G243:M243"/>
    <mergeCell ref="I222:Y222"/>
    <mergeCell ref="H267:M267"/>
    <mergeCell ref="H272:M272"/>
    <mergeCell ref="O195:R195"/>
    <mergeCell ref="I197:M197"/>
    <mergeCell ref="I210:M210"/>
    <mergeCell ref="I189:M189"/>
    <mergeCell ref="I195:M195"/>
    <mergeCell ref="E209:H209"/>
    <mergeCell ref="I209:M209"/>
    <mergeCell ref="E210:H210"/>
    <mergeCell ref="E200:H200"/>
    <mergeCell ref="I200:M200"/>
    <mergeCell ref="E201:H201"/>
    <mergeCell ref="I201:M201"/>
    <mergeCell ref="E202:H202"/>
    <mergeCell ref="I202:M202"/>
    <mergeCell ref="J190:Y190"/>
    <mergeCell ref="H278:M278"/>
    <mergeCell ref="H304:M304"/>
    <mergeCell ref="H299:M299"/>
    <mergeCell ref="H300:M300"/>
    <mergeCell ref="H301:M301"/>
    <mergeCell ref="H302:M302"/>
    <mergeCell ref="H303:M303"/>
    <mergeCell ref="H279:M279"/>
    <mergeCell ref="H280:M280"/>
    <mergeCell ref="H281:M281"/>
    <mergeCell ref="H282:M282"/>
    <mergeCell ref="H283:M283"/>
    <mergeCell ref="H284:M284"/>
    <mergeCell ref="H285:M285"/>
    <mergeCell ref="H286:M286"/>
    <mergeCell ref="H287:M287"/>
    <mergeCell ref="H288:M288"/>
    <mergeCell ref="H289:M289"/>
    <mergeCell ref="H290:M290"/>
    <mergeCell ref="H291:M291"/>
    <mergeCell ref="H292:M292"/>
    <mergeCell ref="H293:M293"/>
    <mergeCell ref="H294:M294"/>
    <mergeCell ref="H295:M295"/>
    <mergeCell ref="E184:J184"/>
    <mergeCell ref="K184:M184"/>
    <mergeCell ref="N184:V184"/>
    <mergeCell ref="N185:V185"/>
    <mergeCell ref="H273:M273"/>
    <mergeCell ref="H274:M274"/>
    <mergeCell ref="H275:M275"/>
    <mergeCell ref="H276:M276"/>
    <mergeCell ref="H277:M277"/>
    <mergeCell ref="E212:H212"/>
    <mergeCell ref="I212:M212"/>
    <mergeCell ref="E213:H213"/>
    <mergeCell ref="I213:M213"/>
    <mergeCell ref="E214:H214"/>
    <mergeCell ref="I214:M214"/>
    <mergeCell ref="P236:U236"/>
    <mergeCell ref="T239:U239"/>
    <mergeCell ref="V236:Y238"/>
    <mergeCell ref="E217:H217"/>
    <mergeCell ref="I217:M217"/>
    <mergeCell ref="E218:H218"/>
    <mergeCell ref="I218:M218"/>
    <mergeCell ref="E219:H219"/>
    <mergeCell ref="I219:M219"/>
    <mergeCell ref="W184:Y184"/>
    <mergeCell ref="E185:J185"/>
    <mergeCell ref="K185:M185"/>
    <mergeCell ref="W1:Z1"/>
    <mergeCell ref="C174:H174"/>
    <mergeCell ref="I176:M176"/>
    <mergeCell ref="I178:M178"/>
    <mergeCell ref="I73:Y73"/>
    <mergeCell ref="J74:Y74"/>
    <mergeCell ref="I75:Y75"/>
    <mergeCell ref="E181:Y181"/>
    <mergeCell ref="E182:J182"/>
    <mergeCell ref="K182:M182"/>
    <mergeCell ref="N182:V182"/>
    <mergeCell ref="W182:Y182"/>
    <mergeCell ref="E183:J183"/>
    <mergeCell ref="K183:M183"/>
    <mergeCell ref="N183:V183"/>
    <mergeCell ref="W183:Y183"/>
    <mergeCell ref="I32:Y32"/>
    <mergeCell ref="I34:M34"/>
    <mergeCell ref="I36:M36"/>
    <mergeCell ref="I38:Y38"/>
    <mergeCell ref="I40:M40"/>
    <mergeCell ref="C60:H60"/>
    <mergeCell ref="I63:M63"/>
    <mergeCell ref="I69:M69"/>
    <mergeCell ref="I71:Y71"/>
    <mergeCell ref="I20:M20"/>
    <mergeCell ref="I22:Y22"/>
    <mergeCell ref="I24:Y24"/>
    <mergeCell ref="I26:Y26"/>
    <mergeCell ref="I28:Y28"/>
    <mergeCell ref="I30:Y30"/>
    <mergeCell ref="J37:Y37"/>
    <mergeCell ref="J39:Y39"/>
    <mergeCell ref="J76:Y76"/>
    <mergeCell ref="I77:Y77"/>
    <mergeCell ref="I79:Y79"/>
    <mergeCell ref="I81:Y81"/>
    <mergeCell ref="I83:M83"/>
    <mergeCell ref="I85:M85"/>
    <mergeCell ref="I87:Y87"/>
    <mergeCell ref="C109:H109"/>
    <mergeCell ref="D111:Y111"/>
    <mergeCell ref="J86:Y86"/>
    <mergeCell ref="J88:Y88"/>
    <mergeCell ref="I112:Y112"/>
    <mergeCell ref="I114:Y114"/>
    <mergeCell ref="I116:Y116"/>
    <mergeCell ref="I118:M118"/>
    <mergeCell ref="I120:Y120"/>
    <mergeCell ref="I122:M122"/>
    <mergeCell ref="I124:M124"/>
    <mergeCell ref="I126:Y126"/>
    <mergeCell ref="C150:H150"/>
    <mergeCell ref="I153:M153"/>
    <mergeCell ref="I155:Y155"/>
    <mergeCell ref="I157:Y157"/>
    <mergeCell ref="I159:M159"/>
    <mergeCell ref="I161:M161"/>
    <mergeCell ref="I163:Y163"/>
    <mergeCell ref="I165:M165"/>
    <mergeCell ref="I167:M167"/>
    <mergeCell ref="I169:Y169"/>
    <mergeCell ref="W185:X185"/>
    <mergeCell ref="E186:J186"/>
    <mergeCell ref="K186:M187"/>
    <mergeCell ref="N186:V186"/>
    <mergeCell ref="W186:X186"/>
    <mergeCell ref="E187:J187"/>
    <mergeCell ref="N187:V187"/>
    <mergeCell ref="W187:X187"/>
    <mergeCell ref="E211:H211"/>
    <mergeCell ref="I211:M211"/>
    <mergeCell ref="I193:M193"/>
    <mergeCell ref="I191:M191"/>
    <mergeCell ref="E203:H203"/>
    <mergeCell ref="I203:M203"/>
    <mergeCell ref="E204:H204"/>
    <mergeCell ref="I204:M204"/>
    <mergeCell ref="I206:M206"/>
    <mergeCell ref="J207:Y207"/>
    <mergeCell ref="E220:H220"/>
    <mergeCell ref="I220:M220"/>
    <mergeCell ref="E235:Y235"/>
    <mergeCell ref="V239:Y239"/>
    <mergeCell ref="C231:I231"/>
    <mergeCell ref="E236:O236"/>
    <mergeCell ref="E237:I237"/>
    <mergeCell ref="E238:I238"/>
    <mergeCell ref="E239:J239"/>
    <mergeCell ref="K237:N237"/>
    <mergeCell ref="K238:N238"/>
    <mergeCell ref="K239:O239"/>
    <mergeCell ref="I224:M224"/>
    <mergeCell ref="J225:Y225"/>
    <mergeCell ref="I226:M226"/>
    <mergeCell ref="P243:Y243"/>
    <mergeCell ref="P237:R237"/>
    <mergeCell ref="P238:R238"/>
    <mergeCell ref="P239:S239"/>
    <mergeCell ref="E242:Y242"/>
    <mergeCell ref="P268:Y268"/>
    <mergeCell ref="P269:Y269"/>
    <mergeCell ref="P270:Y270"/>
    <mergeCell ref="E250:F269"/>
    <mergeCell ref="E270:F278"/>
    <mergeCell ref="H244:M244"/>
    <mergeCell ref="P244:Y244"/>
    <mergeCell ref="H245:M245"/>
    <mergeCell ref="P245:Y245"/>
    <mergeCell ref="P246:Y246"/>
    <mergeCell ref="P247:Y247"/>
    <mergeCell ref="P248:Y248"/>
    <mergeCell ref="P249:Y249"/>
    <mergeCell ref="E244:F249"/>
    <mergeCell ref="H262:M262"/>
    <mergeCell ref="H263:M263"/>
    <mergeCell ref="H264:M264"/>
    <mergeCell ref="H265:M265"/>
    <mergeCell ref="H266:M266"/>
    <mergeCell ref="P283:Y283"/>
    <mergeCell ref="P284:Y284"/>
    <mergeCell ref="P285:Y285"/>
    <mergeCell ref="P286:Y286"/>
    <mergeCell ref="P287:Y287"/>
    <mergeCell ref="P271:Y271"/>
    <mergeCell ref="P272:Y272"/>
    <mergeCell ref="P264:Y264"/>
    <mergeCell ref="P265:Y265"/>
    <mergeCell ref="P266:Y266"/>
    <mergeCell ref="P267:Y267"/>
    <mergeCell ref="E279:F280"/>
    <mergeCell ref="E281:F287"/>
    <mergeCell ref="E288:F292"/>
    <mergeCell ref="E293:F299"/>
    <mergeCell ref="E300:F312"/>
    <mergeCell ref="E313:F315"/>
    <mergeCell ref="E316:F320"/>
    <mergeCell ref="E321:F322"/>
    <mergeCell ref="E323:F323"/>
    <mergeCell ref="P250:Y250"/>
    <mergeCell ref="P251:Y251"/>
    <mergeCell ref="P252:Y252"/>
    <mergeCell ref="P253:Y253"/>
    <mergeCell ref="P254:Y254"/>
    <mergeCell ref="P255:Y255"/>
    <mergeCell ref="P256:Y256"/>
    <mergeCell ref="P257:Y257"/>
    <mergeCell ref="P258:Y258"/>
    <mergeCell ref="P259:Y259"/>
    <mergeCell ref="P260:Y260"/>
    <mergeCell ref="P261:Y261"/>
    <mergeCell ref="P262:Y262"/>
    <mergeCell ref="P263:Y263"/>
    <mergeCell ref="P293:Y293"/>
    <mergeCell ref="P294:Y294"/>
    <mergeCell ref="P295:Y295"/>
    <mergeCell ref="P296:Y296"/>
    <mergeCell ref="P278:Y278"/>
    <mergeCell ref="P279:Y279"/>
    <mergeCell ref="P280:Y280"/>
    <mergeCell ref="P281:Y281"/>
    <mergeCell ref="P282:Y282"/>
    <mergeCell ref="P273:Y273"/>
    <mergeCell ref="P274:Y274"/>
    <mergeCell ref="P275:Y275"/>
    <mergeCell ref="P276:Y276"/>
    <mergeCell ref="P277:Y277"/>
    <mergeCell ref="P288:Y288"/>
    <mergeCell ref="P289:Y289"/>
    <mergeCell ref="P290:Y290"/>
    <mergeCell ref="P291:Y291"/>
    <mergeCell ref="P292:Y292"/>
    <mergeCell ref="P297:Y297"/>
    <mergeCell ref="P298:Y298"/>
    <mergeCell ref="P299:Y299"/>
    <mergeCell ref="P300:Y300"/>
    <mergeCell ref="P301:Y301"/>
    <mergeCell ref="P302:Y302"/>
    <mergeCell ref="P303:Y303"/>
    <mergeCell ref="P304:Y304"/>
    <mergeCell ref="P305:Y305"/>
    <mergeCell ref="P306:Y306"/>
    <mergeCell ref="P307:Y307"/>
    <mergeCell ref="P308:Y308"/>
    <mergeCell ref="P309:Y309"/>
    <mergeCell ref="P310:Y310"/>
    <mergeCell ref="P311:Y311"/>
    <mergeCell ref="P312:Y312"/>
    <mergeCell ref="P313:Y313"/>
    <mergeCell ref="P314:Y314"/>
    <mergeCell ref="P315:Y315"/>
    <mergeCell ref="P316:Y316"/>
    <mergeCell ref="P317:Y317"/>
    <mergeCell ref="P318:Y318"/>
    <mergeCell ref="P319:Y319"/>
    <mergeCell ref="P320:Y320"/>
    <mergeCell ref="P321:Y321"/>
    <mergeCell ref="P322:Y322"/>
    <mergeCell ref="P323:Y323"/>
    <mergeCell ref="P324:Y324"/>
    <mergeCell ref="P325:Y325"/>
    <mergeCell ref="P326:Y326"/>
    <mergeCell ref="P327:Y327"/>
    <mergeCell ref="P328:Y328"/>
    <mergeCell ref="P329:Y329"/>
    <mergeCell ref="P330:Y330"/>
    <mergeCell ref="P331:Y331"/>
    <mergeCell ref="P332:Y332"/>
    <mergeCell ref="P333:Y333"/>
    <mergeCell ref="P334:Y334"/>
    <mergeCell ref="P335:Y335"/>
    <mergeCell ref="P336:Y336"/>
    <mergeCell ref="P337:Y337"/>
    <mergeCell ref="P338:Y338"/>
    <mergeCell ref="P339:Y339"/>
    <mergeCell ref="P340:Y340"/>
    <mergeCell ref="P341:Y341"/>
    <mergeCell ref="P342:Y342"/>
    <mergeCell ref="P343:Y343"/>
    <mergeCell ref="P344:Y344"/>
    <mergeCell ref="P345:Y345"/>
    <mergeCell ref="P346:Y346"/>
    <mergeCell ref="P347:Y347"/>
    <mergeCell ref="P348:Y348"/>
    <mergeCell ref="P349:Y349"/>
    <mergeCell ref="P350:Y350"/>
    <mergeCell ref="P351:Y351"/>
    <mergeCell ref="P352:Y352"/>
    <mergeCell ref="P353:Y353"/>
    <mergeCell ref="P354:Y354"/>
    <mergeCell ref="P355:Y355"/>
    <mergeCell ref="P356:Y356"/>
    <mergeCell ref="P357:Y357"/>
    <mergeCell ref="P358:Y358"/>
    <mergeCell ref="P359:Y359"/>
    <mergeCell ref="P360:Y360"/>
    <mergeCell ref="P361:Y361"/>
    <mergeCell ref="P362:Y362"/>
    <mergeCell ref="P363:Y363"/>
    <mergeCell ref="P364:Y364"/>
    <mergeCell ref="P365:Y365"/>
    <mergeCell ref="P366:Y366"/>
    <mergeCell ref="P367:Y367"/>
    <mergeCell ref="P368:Y368"/>
    <mergeCell ref="P369:Y369"/>
    <mergeCell ref="P370:Y370"/>
    <mergeCell ref="P371:Y371"/>
    <mergeCell ref="P372:Y372"/>
    <mergeCell ref="P373:Y373"/>
    <mergeCell ref="P374:Y374"/>
    <mergeCell ref="P375:Y375"/>
    <mergeCell ref="P376:Y376"/>
    <mergeCell ref="P377:Y377"/>
    <mergeCell ref="P378:Y378"/>
    <mergeCell ref="P379:Y379"/>
    <mergeCell ref="P380:Y380"/>
    <mergeCell ref="P381:Y381"/>
    <mergeCell ref="P382:Y382"/>
    <mergeCell ref="P383:Y383"/>
    <mergeCell ref="P384:Y384"/>
    <mergeCell ref="P385:Y385"/>
    <mergeCell ref="P386:Y386"/>
    <mergeCell ref="P387:Y387"/>
    <mergeCell ref="P388:Y388"/>
    <mergeCell ref="P389:Y389"/>
    <mergeCell ref="P390:Y390"/>
    <mergeCell ref="P391:Y391"/>
    <mergeCell ref="P392:Y392"/>
    <mergeCell ref="P393:Y393"/>
    <mergeCell ref="P394:Y394"/>
    <mergeCell ref="P395:Y395"/>
    <mergeCell ref="P396:Y396"/>
    <mergeCell ref="P397:Y397"/>
    <mergeCell ref="P398:Y398"/>
    <mergeCell ref="P399:Y399"/>
    <mergeCell ref="P400:Y400"/>
    <mergeCell ref="P401:Y401"/>
    <mergeCell ref="P402:Y402"/>
    <mergeCell ref="P403:Y403"/>
    <mergeCell ref="P404:Y404"/>
    <mergeCell ref="P405:Y405"/>
    <mergeCell ref="P406:Y406"/>
    <mergeCell ref="P407:Y407"/>
    <mergeCell ref="P408:Y408"/>
    <mergeCell ref="H246:M246"/>
    <mergeCell ref="H247:M247"/>
    <mergeCell ref="H248:M248"/>
    <mergeCell ref="H249:M249"/>
    <mergeCell ref="H250:M250"/>
    <mergeCell ref="H251:M251"/>
    <mergeCell ref="H252:M252"/>
    <mergeCell ref="H253:M253"/>
    <mergeCell ref="H254:M254"/>
    <mergeCell ref="H255:M255"/>
    <mergeCell ref="H256:M256"/>
    <mergeCell ref="H257:M257"/>
    <mergeCell ref="H258:M258"/>
    <mergeCell ref="H259:M259"/>
    <mergeCell ref="H260:M260"/>
    <mergeCell ref="H261:M261"/>
    <mergeCell ref="H268:M268"/>
    <mergeCell ref="H269:M269"/>
    <mergeCell ref="H270:M270"/>
    <mergeCell ref="H271:M271"/>
    <mergeCell ref="H296:M296"/>
    <mergeCell ref="H297:M297"/>
    <mergeCell ref="H298:M298"/>
    <mergeCell ref="H312:M312"/>
    <mergeCell ref="H313:M313"/>
    <mergeCell ref="H314:M314"/>
    <mergeCell ref="H315:M315"/>
    <mergeCell ref="H316:M316"/>
    <mergeCell ref="H317:M317"/>
    <mergeCell ref="H318:M318"/>
    <mergeCell ref="H305:M305"/>
    <mergeCell ref="H306:M306"/>
    <mergeCell ref="H307:M307"/>
    <mergeCell ref="H308:M308"/>
    <mergeCell ref="H309:M309"/>
    <mergeCell ref="H310:M310"/>
    <mergeCell ref="H311:M311"/>
    <mergeCell ref="H319:M319"/>
    <mergeCell ref="H320:M320"/>
    <mergeCell ref="H321:M321"/>
    <mergeCell ref="H322:M322"/>
    <mergeCell ref="H323:M323"/>
    <mergeCell ref="H324:M324"/>
    <mergeCell ref="H325:M325"/>
    <mergeCell ref="H326:M326"/>
    <mergeCell ref="H327:M327"/>
    <mergeCell ref="H328:M328"/>
    <mergeCell ref="H329:M329"/>
    <mergeCell ref="H330:M330"/>
    <mergeCell ref="H331:M331"/>
    <mergeCell ref="H332:M332"/>
    <mergeCell ref="H333:M333"/>
    <mergeCell ref="H334:M334"/>
    <mergeCell ref="H335:M335"/>
    <mergeCell ref="H336:M336"/>
    <mergeCell ref="H337:M337"/>
    <mergeCell ref="H338:M338"/>
    <mergeCell ref="H339:M339"/>
    <mergeCell ref="H340:M340"/>
    <mergeCell ref="H341:M341"/>
    <mergeCell ref="H342:M342"/>
    <mergeCell ref="H343:M343"/>
    <mergeCell ref="H344:M344"/>
    <mergeCell ref="H345:M345"/>
    <mergeCell ref="H346:M346"/>
    <mergeCell ref="H347:M347"/>
    <mergeCell ref="H348:M348"/>
    <mergeCell ref="H349:M349"/>
    <mergeCell ref="H350:M350"/>
    <mergeCell ref="H351:M351"/>
    <mergeCell ref="H352:M352"/>
    <mergeCell ref="H353:M353"/>
    <mergeCell ref="H354:M354"/>
    <mergeCell ref="H381:M381"/>
    <mergeCell ref="H355:M355"/>
    <mergeCell ref="H356:M356"/>
    <mergeCell ref="H357:M357"/>
    <mergeCell ref="H358:M358"/>
    <mergeCell ref="H359:M359"/>
    <mergeCell ref="H360:M360"/>
    <mergeCell ref="H361:M361"/>
    <mergeCell ref="H362:M362"/>
    <mergeCell ref="H363:M363"/>
    <mergeCell ref="H396:M396"/>
    <mergeCell ref="H397:M397"/>
    <mergeCell ref="H398:M398"/>
    <mergeCell ref="H399:M399"/>
    <mergeCell ref="H384:M384"/>
    <mergeCell ref="H385:M385"/>
    <mergeCell ref="H386:M386"/>
    <mergeCell ref="H369:M369"/>
    <mergeCell ref="H370:M370"/>
    <mergeCell ref="H371:M371"/>
    <mergeCell ref="H372:M372"/>
    <mergeCell ref="H373:M373"/>
    <mergeCell ref="H374:M374"/>
    <mergeCell ref="H375:M375"/>
    <mergeCell ref="H376:M376"/>
    <mergeCell ref="H377:M377"/>
    <mergeCell ref="H378:M378"/>
    <mergeCell ref="H379:M379"/>
    <mergeCell ref="H380:M380"/>
    <mergeCell ref="H387:M387"/>
    <mergeCell ref="H388:M388"/>
    <mergeCell ref="H389:M389"/>
    <mergeCell ref="H390:M390"/>
    <mergeCell ref="H391:M391"/>
    <mergeCell ref="H392:M392"/>
    <mergeCell ref="H393:M393"/>
    <mergeCell ref="H394:M394"/>
    <mergeCell ref="H395:M395"/>
    <mergeCell ref="E360:F360"/>
    <mergeCell ref="E361:F363"/>
    <mergeCell ref="E364:F371"/>
    <mergeCell ref="E372:F374"/>
    <mergeCell ref="E375:F375"/>
    <mergeCell ref="E376:F379"/>
    <mergeCell ref="E380:F392"/>
    <mergeCell ref="E393:F395"/>
    <mergeCell ref="H382:M382"/>
    <mergeCell ref="H383:M383"/>
    <mergeCell ref="H364:M364"/>
    <mergeCell ref="H365:M365"/>
    <mergeCell ref="H366:M366"/>
    <mergeCell ref="H367:M367"/>
    <mergeCell ref="H368:M368"/>
    <mergeCell ref="J177:Y177"/>
    <mergeCell ref="E400:F404"/>
    <mergeCell ref="E405:F406"/>
    <mergeCell ref="E407:F407"/>
    <mergeCell ref="E408:F408"/>
    <mergeCell ref="H405:M405"/>
    <mergeCell ref="H406:M406"/>
    <mergeCell ref="H407:M407"/>
    <mergeCell ref="H408:M408"/>
    <mergeCell ref="H404:M404"/>
    <mergeCell ref="H400:M400"/>
    <mergeCell ref="H401:M401"/>
    <mergeCell ref="H402:M402"/>
    <mergeCell ref="H403:M403"/>
    <mergeCell ref="E396:F399"/>
    <mergeCell ref="E324:F327"/>
    <mergeCell ref="E328:F332"/>
    <mergeCell ref="E333:F336"/>
    <mergeCell ref="E337:F342"/>
    <mergeCell ref="E343:F346"/>
    <mergeCell ref="E347:F348"/>
    <mergeCell ref="E349:F351"/>
    <mergeCell ref="E352:F353"/>
    <mergeCell ref="E354:F359"/>
  </mergeCells>
  <phoneticPr fontId="2"/>
  <conditionalFormatting sqref="I13:M13">
    <cfRule type="expression" dxfId="289" priority="290" stopIfTrue="1">
      <formula>$A13&lt;&gt;0</formula>
    </cfRule>
  </conditionalFormatting>
  <conditionalFormatting sqref="I20:M20">
    <cfRule type="expression" dxfId="288" priority="289" stopIfTrue="1">
      <formula>$A20&lt;&gt;0</formula>
    </cfRule>
  </conditionalFormatting>
  <conditionalFormatting sqref="I22:Y22">
    <cfRule type="expression" dxfId="287" priority="288" stopIfTrue="1">
      <formula>$A22&lt;&gt;0</formula>
    </cfRule>
  </conditionalFormatting>
  <conditionalFormatting sqref="I24:Y24">
    <cfRule type="expression" dxfId="286" priority="287" stopIfTrue="1">
      <formula>$A24&lt;&gt;0</formula>
    </cfRule>
  </conditionalFormatting>
  <conditionalFormatting sqref="I26:Y26">
    <cfRule type="expression" dxfId="285" priority="286" stopIfTrue="1">
      <formula>$A26&lt;&gt;0</formula>
    </cfRule>
  </conditionalFormatting>
  <conditionalFormatting sqref="I28:Y28">
    <cfRule type="expression" dxfId="284" priority="285" stopIfTrue="1">
      <formula>$A28&lt;&gt;0</formula>
    </cfRule>
  </conditionalFormatting>
  <conditionalFormatting sqref="I30:Y30">
    <cfRule type="expression" dxfId="283" priority="284" stopIfTrue="1">
      <formula>$A30&lt;&gt;0</formula>
    </cfRule>
  </conditionalFormatting>
  <conditionalFormatting sqref="I32:Y32">
    <cfRule type="expression" dxfId="282" priority="283" stopIfTrue="1">
      <formula>$A32&lt;&gt;0</formula>
    </cfRule>
  </conditionalFormatting>
  <conditionalFormatting sqref="I34:M34">
    <cfRule type="expression" dxfId="281" priority="282" stopIfTrue="1">
      <formula>$A34&lt;&gt;0</formula>
    </cfRule>
  </conditionalFormatting>
  <conditionalFormatting sqref="I36:M36">
    <cfRule type="expression" dxfId="280" priority="281" stopIfTrue="1">
      <formula>$A36&lt;&gt;0</formula>
    </cfRule>
  </conditionalFormatting>
  <conditionalFormatting sqref="I38:Y38">
    <cfRule type="expression" dxfId="279" priority="280" stopIfTrue="1">
      <formula>$A38&lt;&gt;0</formula>
    </cfRule>
  </conditionalFormatting>
  <conditionalFormatting sqref="I40:M40">
    <cfRule type="expression" dxfId="278" priority="279" stopIfTrue="1">
      <formula>$A40&lt;&gt;0</formula>
    </cfRule>
  </conditionalFormatting>
  <conditionalFormatting sqref="I63:M63">
    <cfRule type="expression" dxfId="277" priority="278" stopIfTrue="1">
      <formula>$A63&lt;&gt;0</formula>
    </cfRule>
  </conditionalFormatting>
  <conditionalFormatting sqref="I69:M69">
    <cfRule type="expression" dxfId="276" priority="277" stopIfTrue="1">
      <formula>$A69&lt;&gt;0</formula>
    </cfRule>
  </conditionalFormatting>
  <conditionalFormatting sqref="I71:Y71">
    <cfRule type="expression" dxfId="275" priority="276" stopIfTrue="1">
      <formula>$A71&lt;&gt;0</formula>
    </cfRule>
  </conditionalFormatting>
  <conditionalFormatting sqref="I73:Y73">
    <cfRule type="expression" dxfId="274" priority="275" stopIfTrue="1">
      <formula>$A73&lt;&gt;0</formula>
    </cfRule>
  </conditionalFormatting>
  <conditionalFormatting sqref="I75:Y75">
    <cfRule type="expression" dxfId="273" priority="274" stopIfTrue="1">
      <formula>$A75&lt;&gt;0</formula>
    </cfRule>
  </conditionalFormatting>
  <conditionalFormatting sqref="I77:Y77">
    <cfRule type="expression" dxfId="272" priority="273" stopIfTrue="1">
      <formula>$A77&lt;&gt;0</formula>
    </cfRule>
  </conditionalFormatting>
  <conditionalFormatting sqref="I79:Y79">
    <cfRule type="expression" dxfId="271" priority="272" stopIfTrue="1">
      <formula>$A79&lt;&gt;0</formula>
    </cfRule>
  </conditionalFormatting>
  <conditionalFormatting sqref="I81:Y81">
    <cfRule type="expression" dxfId="270" priority="271" stopIfTrue="1">
      <formula>$A81&lt;&gt;0</formula>
    </cfRule>
  </conditionalFormatting>
  <conditionalFormatting sqref="I83:M83">
    <cfRule type="expression" dxfId="269" priority="270" stopIfTrue="1">
      <formula>$A83&lt;&gt;0</formula>
    </cfRule>
  </conditionalFormatting>
  <conditionalFormatting sqref="P83">
    <cfRule type="expression" dxfId="268" priority="269" stopIfTrue="1">
      <formula>$A84&lt;&gt;0</formula>
    </cfRule>
  </conditionalFormatting>
  <conditionalFormatting sqref="I85:M85">
    <cfRule type="expression" dxfId="267" priority="268" stopIfTrue="1">
      <formula>$A85&lt;&gt;0</formula>
    </cfRule>
  </conditionalFormatting>
  <conditionalFormatting sqref="I87:Y87">
    <cfRule type="expression" dxfId="266" priority="267" stopIfTrue="1">
      <formula>$A87&lt;&gt;0</formula>
    </cfRule>
  </conditionalFormatting>
  <conditionalFormatting sqref="I114:Y114">
    <cfRule type="expression" dxfId="265" priority="266" stopIfTrue="1">
      <formula>$A114&lt;&gt;0</formula>
    </cfRule>
  </conditionalFormatting>
  <conditionalFormatting sqref="I116:Y116">
    <cfRule type="expression" dxfId="264" priority="265" stopIfTrue="1">
      <formula>$A116&lt;&gt;0</formula>
    </cfRule>
  </conditionalFormatting>
  <conditionalFormatting sqref="I120:Y120">
    <cfRule type="expression" dxfId="263" priority="264" stopIfTrue="1">
      <formula>$A120&lt;&gt;0</formula>
    </cfRule>
  </conditionalFormatting>
  <conditionalFormatting sqref="I122:M122">
    <cfRule type="expression" dxfId="262" priority="263" stopIfTrue="1">
      <formula>$A122&lt;&gt;0</formula>
    </cfRule>
  </conditionalFormatting>
  <conditionalFormatting sqref="I124:M124">
    <cfRule type="expression" dxfId="261" priority="262" stopIfTrue="1">
      <formula>$A124&lt;&gt;0</formula>
    </cfRule>
  </conditionalFormatting>
  <conditionalFormatting sqref="I126:Y126">
    <cfRule type="expression" dxfId="260" priority="261" stopIfTrue="1">
      <formula>$A126&lt;&gt;0</formula>
    </cfRule>
  </conditionalFormatting>
  <conditionalFormatting sqref="I153:M153">
    <cfRule type="expression" dxfId="259" priority="260" stopIfTrue="1">
      <formula>$A153&lt;&gt;0</formula>
    </cfRule>
  </conditionalFormatting>
  <conditionalFormatting sqref="I155:Y155">
    <cfRule type="expression" dxfId="258" priority="259" stopIfTrue="1">
      <formula>$A155&lt;&gt;0</formula>
    </cfRule>
  </conditionalFormatting>
  <conditionalFormatting sqref="I157:Y157">
    <cfRule type="expression" dxfId="257" priority="258" stopIfTrue="1">
      <formula>$A157&lt;&gt;0</formula>
    </cfRule>
  </conditionalFormatting>
  <conditionalFormatting sqref="I159:M159">
    <cfRule type="expression" dxfId="256" priority="257" stopIfTrue="1">
      <formula>$A159&lt;&gt;0</formula>
    </cfRule>
  </conditionalFormatting>
  <conditionalFormatting sqref="I161:M161">
    <cfRule type="expression" dxfId="255" priority="256" stopIfTrue="1">
      <formula>$A161&lt;&gt;0</formula>
    </cfRule>
  </conditionalFormatting>
  <conditionalFormatting sqref="I163:Y163">
    <cfRule type="expression" dxfId="254" priority="255" stopIfTrue="1">
      <formula>$A163&lt;&gt;0</formula>
    </cfRule>
  </conditionalFormatting>
  <conditionalFormatting sqref="I165:M165">
    <cfRule type="expression" dxfId="253" priority="254" stopIfTrue="1">
      <formula>$A165&lt;&gt;0</formula>
    </cfRule>
  </conditionalFormatting>
  <conditionalFormatting sqref="I167:M167">
    <cfRule type="expression" dxfId="252" priority="253" stopIfTrue="1">
      <formula>$A167&lt;&gt;0</formula>
    </cfRule>
  </conditionalFormatting>
  <conditionalFormatting sqref="I169:Y169">
    <cfRule type="expression" dxfId="251" priority="252" stopIfTrue="1">
      <formula>$A169&lt;&gt;0</formula>
    </cfRule>
  </conditionalFormatting>
  <conditionalFormatting sqref="K183:M183">
    <cfRule type="expression" dxfId="250" priority="251" stopIfTrue="1">
      <formula>$A182&lt;&gt;0</formula>
    </cfRule>
  </conditionalFormatting>
  <conditionalFormatting sqref="K184:M184">
    <cfRule type="expression" dxfId="249" priority="250" stopIfTrue="1">
      <formula>$A182&lt;&gt;0</formula>
    </cfRule>
  </conditionalFormatting>
  <conditionalFormatting sqref="N184:V184">
    <cfRule type="expression" dxfId="248" priority="249" stopIfTrue="1">
      <formula>$A184&lt;&gt;0</formula>
    </cfRule>
  </conditionalFormatting>
  <conditionalFormatting sqref="K185:M185">
    <cfRule type="expression" dxfId="247" priority="248" stopIfTrue="1">
      <formula>$A182&lt;&gt;0</formula>
    </cfRule>
  </conditionalFormatting>
  <conditionalFormatting sqref="N185:V185">
    <cfRule type="expression" dxfId="246" priority="247" stopIfTrue="1">
      <formula>$A185&lt;&gt;0</formula>
    </cfRule>
  </conditionalFormatting>
  <conditionalFormatting sqref="K186:M187">
    <cfRule type="expression" dxfId="245" priority="246" stopIfTrue="1">
      <formula>$A182&lt;&gt;0</formula>
    </cfRule>
  </conditionalFormatting>
  <conditionalFormatting sqref="N186:V186">
    <cfRule type="expression" dxfId="244" priority="245" stopIfTrue="1">
      <formula>AND($A186&lt;&gt;0,TRIM($N186)="")</formula>
    </cfRule>
  </conditionalFormatting>
  <conditionalFormatting sqref="W186:X186">
    <cfRule type="expression" dxfId="243" priority="244" stopIfTrue="1">
      <formula>AND($A186&lt;&gt;0,TRIM($W186)="")</formula>
    </cfRule>
  </conditionalFormatting>
  <conditionalFormatting sqref="I189:M189">
    <cfRule type="expression" dxfId="242" priority="243" stopIfTrue="1">
      <formula>$A189&lt;&gt;0</formula>
    </cfRule>
  </conditionalFormatting>
  <conditionalFormatting sqref="I200:M200">
    <cfRule type="expression" dxfId="241" priority="242" stopIfTrue="1">
      <formula>$A200&lt;&gt;0</formula>
    </cfRule>
  </conditionalFormatting>
  <conditionalFormatting sqref="I201:M201">
    <cfRule type="expression" dxfId="240" priority="241" stopIfTrue="1">
      <formula>$A201&lt;&gt;0</formula>
    </cfRule>
  </conditionalFormatting>
  <conditionalFormatting sqref="I202:M202">
    <cfRule type="expression" dxfId="239" priority="240" stopIfTrue="1">
      <formula>$A202&lt;&gt;0</formula>
    </cfRule>
  </conditionalFormatting>
  <conditionalFormatting sqref="I204:M204">
    <cfRule type="expression" dxfId="238" priority="239" stopIfTrue="1">
      <formula>$A204&lt;&gt;0</formula>
    </cfRule>
  </conditionalFormatting>
  <conditionalFormatting sqref="I224:M224">
    <cfRule type="expression" dxfId="237" priority="238" stopIfTrue="1">
      <formula>$A224&lt;&gt;0</formula>
    </cfRule>
  </conditionalFormatting>
  <conditionalFormatting sqref="I226:M226">
    <cfRule type="expression" dxfId="236" priority="237" stopIfTrue="1">
      <formula>$A226&lt;&gt;0</formula>
    </cfRule>
  </conditionalFormatting>
  <conditionalFormatting sqref="N244">
    <cfRule type="expression" dxfId="235" priority="236" stopIfTrue="1">
      <formula>希望&lt;&gt;0</formula>
    </cfRule>
  </conditionalFormatting>
  <conditionalFormatting sqref="O244">
    <cfRule type="expression" dxfId="234" priority="235" stopIfTrue="1">
      <formula>$A244&lt;&gt;0</formula>
    </cfRule>
  </conditionalFormatting>
  <conditionalFormatting sqref="N245">
    <cfRule type="expression" dxfId="233" priority="234" stopIfTrue="1">
      <formula>希望&lt;&gt;0</formula>
    </cfRule>
  </conditionalFormatting>
  <conditionalFormatting sqref="O245">
    <cfRule type="expression" dxfId="232" priority="233" stopIfTrue="1">
      <formula>$A245&lt;&gt;0</formula>
    </cfRule>
  </conditionalFormatting>
  <conditionalFormatting sqref="N246">
    <cfRule type="expression" dxfId="231" priority="232" stopIfTrue="1">
      <formula>希望&lt;&gt;0</formula>
    </cfRule>
  </conditionalFormatting>
  <conditionalFormatting sqref="O246">
    <cfRule type="expression" dxfId="230" priority="231" stopIfTrue="1">
      <formula>$A246&lt;&gt;0</formula>
    </cfRule>
  </conditionalFormatting>
  <conditionalFormatting sqref="N247">
    <cfRule type="expression" dxfId="229" priority="230" stopIfTrue="1">
      <formula>希望&lt;&gt;0</formula>
    </cfRule>
  </conditionalFormatting>
  <conditionalFormatting sqref="O247">
    <cfRule type="expression" dxfId="228" priority="229" stopIfTrue="1">
      <formula>$A247&lt;&gt;0</formula>
    </cfRule>
  </conditionalFormatting>
  <conditionalFormatting sqref="N248">
    <cfRule type="expression" dxfId="227" priority="228" stopIfTrue="1">
      <formula>希望&lt;&gt;0</formula>
    </cfRule>
  </conditionalFormatting>
  <conditionalFormatting sqref="O248">
    <cfRule type="expression" dxfId="226" priority="227" stopIfTrue="1">
      <formula>$A248&lt;&gt;0</formula>
    </cfRule>
  </conditionalFormatting>
  <conditionalFormatting sqref="N249">
    <cfRule type="expression" dxfId="225" priority="226" stopIfTrue="1">
      <formula>希望&lt;&gt;0</formula>
    </cfRule>
  </conditionalFormatting>
  <conditionalFormatting sqref="O249">
    <cfRule type="expression" dxfId="224" priority="225" stopIfTrue="1">
      <formula>$A249&lt;&gt;0</formula>
    </cfRule>
  </conditionalFormatting>
  <conditionalFormatting sqref="N250">
    <cfRule type="expression" dxfId="223" priority="224" stopIfTrue="1">
      <formula>希望&lt;&gt;0</formula>
    </cfRule>
  </conditionalFormatting>
  <conditionalFormatting sqref="O250">
    <cfRule type="expression" dxfId="222" priority="223" stopIfTrue="1">
      <formula>$A250&lt;&gt;0</formula>
    </cfRule>
  </conditionalFormatting>
  <conditionalFormatting sqref="N251">
    <cfRule type="expression" dxfId="221" priority="222" stopIfTrue="1">
      <formula>希望&lt;&gt;0</formula>
    </cfRule>
  </conditionalFormatting>
  <conditionalFormatting sqref="O251">
    <cfRule type="expression" dxfId="220" priority="221" stopIfTrue="1">
      <formula>$A251&lt;&gt;0</formula>
    </cfRule>
  </conditionalFormatting>
  <conditionalFormatting sqref="N252">
    <cfRule type="expression" dxfId="219" priority="220" stopIfTrue="1">
      <formula>希望&lt;&gt;0</formula>
    </cfRule>
  </conditionalFormatting>
  <conditionalFormatting sqref="O252">
    <cfRule type="expression" dxfId="218" priority="219" stopIfTrue="1">
      <formula>$A252&lt;&gt;0</formula>
    </cfRule>
  </conditionalFormatting>
  <conditionalFormatting sqref="N253">
    <cfRule type="expression" dxfId="217" priority="218" stopIfTrue="1">
      <formula>希望&lt;&gt;0</formula>
    </cfRule>
  </conditionalFormatting>
  <conditionalFormatting sqref="O253">
    <cfRule type="expression" dxfId="216" priority="217" stopIfTrue="1">
      <formula>$A253&lt;&gt;0</formula>
    </cfRule>
  </conditionalFormatting>
  <conditionalFormatting sqref="N254">
    <cfRule type="expression" dxfId="215" priority="216" stopIfTrue="1">
      <formula>希望&lt;&gt;0</formula>
    </cfRule>
  </conditionalFormatting>
  <conditionalFormatting sqref="O254">
    <cfRule type="expression" dxfId="214" priority="215" stopIfTrue="1">
      <formula>$A254&lt;&gt;0</formula>
    </cfRule>
  </conditionalFormatting>
  <conditionalFormatting sqref="N255">
    <cfRule type="expression" dxfId="213" priority="214" stopIfTrue="1">
      <formula>希望&lt;&gt;0</formula>
    </cfRule>
  </conditionalFormatting>
  <conditionalFormatting sqref="O255">
    <cfRule type="expression" dxfId="212" priority="213" stopIfTrue="1">
      <formula>$A255&lt;&gt;0</formula>
    </cfRule>
  </conditionalFormatting>
  <conditionalFormatting sqref="N256">
    <cfRule type="expression" dxfId="211" priority="212" stopIfTrue="1">
      <formula>希望&lt;&gt;0</formula>
    </cfRule>
  </conditionalFormatting>
  <conditionalFormatting sqref="O256">
    <cfRule type="expression" dxfId="210" priority="211" stopIfTrue="1">
      <formula>$A256&lt;&gt;0</formula>
    </cfRule>
  </conditionalFormatting>
  <conditionalFormatting sqref="N257">
    <cfRule type="expression" dxfId="209" priority="210" stopIfTrue="1">
      <formula>希望&lt;&gt;0</formula>
    </cfRule>
  </conditionalFormatting>
  <conditionalFormatting sqref="O257">
    <cfRule type="expression" dxfId="208" priority="209" stopIfTrue="1">
      <formula>$A257&lt;&gt;0</formula>
    </cfRule>
  </conditionalFormatting>
  <conditionalFormatting sqref="N258">
    <cfRule type="expression" dxfId="207" priority="208" stopIfTrue="1">
      <formula>希望&lt;&gt;0</formula>
    </cfRule>
  </conditionalFormatting>
  <conditionalFormatting sqref="O258">
    <cfRule type="expression" dxfId="206" priority="207" stopIfTrue="1">
      <formula>$A258&lt;&gt;0</formula>
    </cfRule>
  </conditionalFormatting>
  <conditionalFormatting sqref="N259">
    <cfRule type="expression" dxfId="205" priority="206" stopIfTrue="1">
      <formula>希望&lt;&gt;0</formula>
    </cfRule>
  </conditionalFormatting>
  <conditionalFormatting sqref="O259">
    <cfRule type="expression" dxfId="204" priority="205" stopIfTrue="1">
      <formula>$A259&lt;&gt;0</formula>
    </cfRule>
  </conditionalFormatting>
  <conditionalFormatting sqref="N260">
    <cfRule type="expression" dxfId="203" priority="204" stopIfTrue="1">
      <formula>希望&lt;&gt;0</formula>
    </cfRule>
  </conditionalFormatting>
  <conditionalFormatting sqref="O260">
    <cfRule type="expression" dxfId="202" priority="203" stopIfTrue="1">
      <formula>$A260&lt;&gt;0</formula>
    </cfRule>
  </conditionalFormatting>
  <conditionalFormatting sqref="N261">
    <cfRule type="expression" dxfId="201" priority="202" stopIfTrue="1">
      <formula>希望&lt;&gt;0</formula>
    </cfRule>
  </conditionalFormatting>
  <conditionalFormatting sqref="O261">
    <cfRule type="expression" dxfId="200" priority="201" stopIfTrue="1">
      <formula>$A261&lt;&gt;0</formula>
    </cfRule>
  </conditionalFormatting>
  <conditionalFormatting sqref="N262">
    <cfRule type="expression" dxfId="199" priority="200" stopIfTrue="1">
      <formula>希望&lt;&gt;0</formula>
    </cfRule>
  </conditionalFormatting>
  <conditionalFormatting sqref="O262">
    <cfRule type="expression" dxfId="198" priority="199" stopIfTrue="1">
      <formula>$A262&lt;&gt;0</formula>
    </cfRule>
  </conditionalFormatting>
  <conditionalFormatting sqref="N263">
    <cfRule type="expression" dxfId="197" priority="198" stopIfTrue="1">
      <formula>希望&lt;&gt;0</formula>
    </cfRule>
  </conditionalFormatting>
  <conditionalFormatting sqref="O263">
    <cfRule type="expression" dxfId="196" priority="197" stopIfTrue="1">
      <formula>$A263&lt;&gt;0</formula>
    </cfRule>
  </conditionalFormatting>
  <conditionalFormatting sqref="N264">
    <cfRule type="expression" dxfId="195" priority="196" stopIfTrue="1">
      <formula>希望&lt;&gt;0</formula>
    </cfRule>
  </conditionalFormatting>
  <conditionalFormatting sqref="O264">
    <cfRule type="expression" dxfId="194" priority="195" stopIfTrue="1">
      <formula>$A264&lt;&gt;0</formula>
    </cfRule>
  </conditionalFormatting>
  <conditionalFormatting sqref="N265">
    <cfRule type="expression" dxfId="193" priority="194" stopIfTrue="1">
      <formula>希望&lt;&gt;0</formula>
    </cfRule>
  </conditionalFormatting>
  <conditionalFormatting sqref="N266">
    <cfRule type="expression" dxfId="192" priority="193" stopIfTrue="1">
      <formula>希望&lt;&gt;0</formula>
    </cfRule>
  </conditionalFormatting>
  <conditionalFormatting sqref="O266">
    <cfRule type="expression" dxfId="191" priority="192" stopIfTrue="1">
      <formula>$A266&lt;&gt;0</formula>
    </cfRule>
  </conditionalFormatting>
  <conditionalFormatting sqref="N267">
    <cfRule type="expression" dxfId="190" priority="191" stopIfTrue="1">
      <formula>希望&lt;&gt;0</formula>
    </cfRule>
  </conditionalFormatting>
  <conditionalFormatting sqref="O267">
    <cfRule type="expression" dxfId="189" priority="190" stopIfTrue="1">
      <formula>$A267&lt;&gt;0</formula>
    </cfRule>
  </conditionalFormatting>
  <conditionalFormatting sqref="N268">
    <cfRule type="expression" dxfId="188" priority="189" stopIfTrue="1">
      <formula>希望&lt;&gt;0</formula>
    </cfRule>
  </conditionalFormatting>
  <conditionalFormatting sqref="O268">
    <cfRule type="expression" dxfId="187" priority="188" stopIfTrue="1">
      <formula>$A268&lt;&gt;0</formula>
    </cfRule>
  </conditionalFormatting>
  <conditionalFormatting sqref="N269">
    <cfRule type="expression" dxfId="186" priority="187" stopIfTrue="1">
      <formula>希望&lt;&gt;0</formula>
    </cfRule>
  </conditionalFormatting>
  <conditionalFormatting sqref="N270">
    <cfRule type="expression" dxfId="185" priority="186" stopIfTrue="1">
      <formula>希望&lt;&gt;0</formula>
    </cfRule>
  </conditionalFormatting>
  <conditionalFormatting sqref="O270">
    <cfRule type="expression" dxfId="184" priority="185" stopIfTrue="1">
      <formula>$A270&lt;&gt;0</formula>
    </cfRule>
  </conditionalFormatting>
  <conditionalFormatting sqref="N271">
    <cfRule type="expression" dxfId="183" priority="184" stopIfTrue="1">
      <formula>希望&lt;&gt;0</formula>
    </cfRule>
  </conditionalFormatting>
  <conditionalFormatting sqref="O271">
    <cfRule type="expression" dxfId="182" priority="183" stopIfTrue="1">
      <formula>$A271&lt;&gt;0</formula>
    </cfRule>
  </conditionalFormatting>
  <conditionalFormatting sqref="N272">
    <cfRule type="expression" dxfId="181" priority="182" stopIfTrue="1">
      <formula>希望&lt;&gt;0</formula>
    </cfRule>
  </conditionalFormatting>
  <conditionalFormatting sqref="O272">
    <cfRule type="expression" dxfId="180" priority="181" stopIfTrue="1">
      <formula>$A272&lt;&gt;0</formula>
    </cfRule>
  </conditionalFormatting>
  <conditionalFormatting sqref="N273">
    <cfRule type="expression" dxfId="179" priority="180" stopIfTrue="1">
      <formula>希望&lt;&gt;0</formula>
    </cfRule>
  </conditionalFormatting>
  <conditionalFormatting sqref="O273">
    <cfRule type="expression" dxfId="178" priority="179" stopIfTrue="1">
      <formula>$A273&lt;&gt;0</formula>
    </cfRule>
  </conditionalFormatting>
  <conditionalFormatting sqref="N274">
    <cfRule type="expression" dxfId="177" priority="178" stopIfTrue="1">
      <formula>希望&lt;&gt;0</formula>
    </cfRule>
  </conditionalFormatting>
  <conditionalFormatting sqref="O274">
    <cfRule type="expression" dxfId="176" priority="177" stopIfTrue="1">
      <formula>$A274&lt;&gt;0</formula>
    </cfRule>
  </conditionalFormatting>
  <conditionalFormatting sqref="N275">
    <cfRule type="expression" dxfId="175" priority="176" stopIfTrue="1">
      <formula>希望&lt;&gt;0</formula>
    </cfRule>
  </conditionalFormatting>
  <conditionalFormatting sqref="O275">
    <cfRule type="expression" dxfId="174" priority="175" stopIfTrue="1">
      <formula>$A275&lt;&gt;0</formula>
    </cfRule>
  </conditionalFormatting>
  <conditionalFormatting sqref="N276">
    <cfRule type="expression" dxfId="173" priority="174" stopIfTrue="1">
      <formula>希望&lt;&gt;0</formula>
    </cfRule>
  </conditionalFormatting>
  <conditionalFormatting sqref="N277">
    <cfRule type="expression" dxfId="172" priority="173" stopIfTrue="1">
      <formula>希望&lt;&gt;0</formula>
    </cfRule>
  </conditionalFormatting>
  <conditionalFormatting sqref="N278">
    <cfRule type="expression" dxfId="171" priority="172" stopIfTrue="1">
      <formula>希望&lt;&gt;0</formula>
    </cfRule>
  </conditionalFormatting>
  <conditionalFormatting sqref="O278">
    <cfRule type="expression" dxfId="170" priority="171" stopIfTrue="1">
      <formula>$A278&lt;&gt;0</formula>
    </cfRule>
  </conditionalFormatting>
  <conditionalFormatting sqref="N279">
    <cfRule type="expression" dxfId="169" priority="170" stopIfTrue="1">
      <formula>希望&lt;&gt;0</formula>
    </cfRule>
  </conditionalFormatting>
  <conditionalFormatting sqref="O279">
    <cfRule type="expression" dxfId="168" priority="169" stopIfTrue="1">
      <formula>$A279&lt;&gt;0</formula>
    </cfRule>
  </conditionalFormatting>
  <conditionalFormatting sqref="N280">
    <cfRule type="expression" dxfId="167" priority="168" stopIfTrue="1">
      <formula>希望&lt;&gt;0</formula>
    </cfRule>
  </conditionalFormatting>
  <conditionalFormatting sqref="O280">
    <cfRule type="expression" dxfId="166" priority="167" stopIfTrue="1">
      <formula>$A280&lt;&gt;0</formula>
    </cfRule>
  </conditionalFormatting>
  <conditionalFormatting sqref="N281">
    <cfRule type="expression" dxfId="165" priority="166" stopIfTrue="1">
      <formula>希望&lt;&gt;0</formula>
    </cfRule>
  </conditionalFormatting>
  <conditionalFormatting sqref="N282">
    <cfRule type="expression" dxfId="164" priority="165" stopIfTrue="1">
      <formula>希望&lt;&gt;0</formula>
    </cfRule>
  </conditionalFormatting>
  <conditionalFormatting sqref="O282">
    <cfRule type="expression" dxfId="163" priority="164" stopIfTrue="1">
      <formula>$A282&lt;&gt;0</formula>
    </cfRule>
  </conditionalFormatting>
  <conditionalFormatting sqref="N283">
    <cfRule type="expression" dxfId="162" priority="163" stopIfTrue="1">
      <formula>希望&lt;&gt;0</formula>
    </cfRule>
  </conditionalFormatting>
  <conditionalFormatting sqref="N284">
    <cfRule type="expression" dxfId="161" priority="162" stopIfTrue="1">
      <formula>希望&lt;&gt;0</formula>
    </cfRule>
  </conditionalFormatting>
  <conditionalFormatting sqref="N285">
    <cfRule type="expression" dxfId="160" priority="161" stopIfTrue="1">
      <formula>希望&lt;&gt;0</formula>
    </cfRule>
  </conditionalFormatting>
  <conditionalFormatting sqref="N286">
    <cfRule type="expression" dxfId="159" priority="160" stopIfTrue="1">
      <formula>希望&lt;&gt;0</formula>
    </cfRule>
  </conditionalFormatting>
  <conditionalFormatting sqref="N287">
    <cfRule type="expression" dxfId="158" priority="159" stopIfTrue="1">
      <formula>希望&lt;&gt;0</formula>
    </cfRule>
  </conditionalFormatting>
  <conditionalFormatting sqref="N288">
    <cfRule type="expression" dxfId="157" priority="158" stopIfTrue="1">
      <formula>希望&lt;&gt;0</formula>
    </cfRule>
  </conditionalFormatting>
  <conditionalFormatting sqref="O288">
    <cfRule type="expression" dxfId="156" priority="157" stopIfTrue="1">
      <formula>$A288&lt;&gt;0</formula>
    </cfRule>
  </conditionalFormatting>
  <conditionalFormatting sqref="N289">
    <cfRule type="expression" dxfId="155" priority="156" stopIfTrue="1">
      <formula>希望&lt;&gt;0</formula>
    </cfRule>
  </conditionalFormatting>
  <conditionalFormatting sqref="O289">
    <cfRule type="expression" dxfId="154" priority="155" stopIfTrue="1">
      <formula>$A289&lt;&gt;0</formula>
    </cfRule>
  </conditionalFormatting>
  <conditionalFormatting sqref="N290">
    <cfRule type="expression" dxfId="153" priority="154" stopIfTrue="1">
      <formula>希望&lt;&gt;0</formula>
    </cfRule>
  </conditionalFormatting>
  <conditionalFormatting sqref="O290">
    <cfRule type="expression" dxfId="152" priority="153" stopIfTrue="1">
      <formula>$A290&lt;&gt;0</formula>
    </cfRule>
  </conditionalFormatting>
  <conditionalFormatting sqref="N291">
    <cfRule type="expression" dxfId="151" priority="152" stopIfTrue="1">
      <formula>希望&lt;&gt;0</formula>
    </cfRule>
  </conditionalFormatting>
  <conditionalFormatting sqref="O291">
    <cfRule type="expression" dxfId="150" priority="151" stopIfTrue="1">
      <formula>$A291&lt;&gt;0</formula>
    </cfRule>
  </conditionalFormatting>
  <conditionalFormatting sqref="N292">
    <cfRule type="expression" dxfId="149" priority="150" stopIfTrue="1">
      <formula>希望&lt;&gt;0</formula>
    </cfRule>
  </conditionalFormatting>
  <conditionalFormatting sqref="O292">
    <cfRule type="expression" dxfId="148" priority="149" stopIfTrue="1">
      <formula>$A292&lt;&gt;0</formula>
    </cfRule>
  </conditionalFormatting>
  <conditionalFormatting sqref="N293">
    <cfRule type="expression" dxfId="147" priority="148" stopIfTrue="1">
      <formula>希望&lt;&gt;0</formula>
    </cfRule>
  </conditionalFormatting>
  <conditionalFormatting sqref="O293">
    <cfRule type="expression" dxfId="146" priority="147" stopIfTrue="1">
      <formula>$A293&lt;&gt;0</formula>
    </cfRule>
  </conditionalFormatting>
  <conditionalFormatting sqref="N294">
    <cfRule type="expression" dxfId="145" priority="146" stopIfTrue="1">
      <formula>希望&lt;&gt;0</formula>
    </cfRule>
  </conditionalFormatting>
  <conditionalFormatting sqref="O294">
    <cfRule type="expression" dxfId="144" priority="145" stopIfTrue="1">
      <formula>$A294&lt;&gt;0</formula>
    </cfRule>
  </conditionalFormatting>
  <conditionalFormatting sqref="N295">
    <cfRule type="expression" dxfId="143" priority="144" stopIfTrue="1">
      <formula>希望&lt;&gt;0</formula>
    </cfRule>
  </conditionalFormatting>
  <conditionalFormatting sqref="N296">
    <cfRule type="expression" dxfId="142" priority="143" stopIfTrue="1">
      <formula>希望&lt;&gt;0</formula>
    </cfRule>
  </conditionalFormatting>
  <conditionalFormatting sqref="N297">
    <cfRule type="expression" dxfId="141" priority="142" stopIfTrue="1">
      <formula>希望&lt;&gt;0</formula>
    </cfRule>
  </conditionalFormatting>
  <conditionalFormatting sqref="N298">
    <cfRule type="expression" dxfId="140" priority="141" stopIfTrue="1">
      <formula>希望&lt;&gt;0</formula>
    </cfRule>
  </conditionalFormatting>
  <conditionalFormatting sqref="O298">
    <cfRule type="expression" dxfId="139" priority="140" stopIfTrue="1">
      <formula>$A298&lt;&gt;0</formula>
    </cfRule>
  </conditionalFormatting>
  <conditionalFormatting sqref="N299">
    <cfRule type="expression" dxfId="138" priority="139" stopIfTrue="1">
      <formula>希望&lt;&gt;0</formula>
    </cfRule>
  </conditionalFormatting>
  <conditionalFormatting sqref="N300">
    <cfRule type="expression" dxfId="137" priority="138" stopIfTrue="1">
      <formula>希望&lt;&gt;0</formula>
    </cfRule>
  </conditionalFormatting>
  <conditionalFormatting sqref="N301">
    <cfRule type="expression" dxfId="136" priority="137" stopIfTrue="1">
      <formula>希望&lt;&gt;0</formula>
    </cfRule>
  </conditionalFormatting>
  <conditionalFormatting sqref="N302">
    <cfRule type="expression" dxfId="135" priority="136" stopIfTrue="1">
      <formula>希望&lt;&gt;0</formula>
    </cfRule>
  </conditionalFormatting>
  <conditionalFormatting sqref="N303">
    <cfRule type="expression" dxfId="134" priority="135" stopIfTrue="1">
      <formula>希望&lt;&gt;0</formula>
    </cfRule>
  </conditionalFormatting>
  <conditionalFormatting sqref="N304">
    <cfRule type="expression" dxfId="133" priority="134" stopIfTrue="1">
      <formula>希望&lt;&gt;0</formula>
    </cfRule>
  </conditionalFormatting>
  <conditionalFormatting sqref="N305">
    <cfRule type="expression" dxfId="132" priority="133" stopIfTrue="1">
      <formula>希望&lt;&gt;0</formula>
    </cfRule>
  </conditionalFormatting>
  <conditionalFormatting sqref="N306">
    <cfRule type="expression" dxfId="131" priority="132" stopIfTrue="1">
      <formula>希望&lt;&gt;0</formula>
    </cfRule>
  </conditionalFormatting>
  <conditionalFormatting sqref="N307">
    <cfRule type="expression" dxfId="130" priority="131" stopIfTrue="1">
      <formula>希望&lt;&gt;0</formula>
    </cfRule>
  </conditionalFormatting>
  <conditionalFormatting sqref="N308">
    <cfRule type="expression" dxfId="129" priority="130" stopIfTrue="1">
      <formula>希望&lt;&gt;0</formula>
    </cfRule>
  </conditionalFormatting>
  <conditionalFormatting sqref="N309">
    <cfRule type="expression" dxfId="128" priority="129" stopIfTrue="1">
      <formula>希望&lt;&gt;0</formula>
    </cfRule>
  </conditionalFormatting>
  <conditionalFormatting sqref="N310">
    <cfRule type="expression" dxfId="127" priority="128" stopIfTrue="1">
      <formula>希望&lt;&gt;0</formula>
    </cfRule>
  </conditionalFormatting>
  <conditionalFormatting sqref="N311">
    <cfRule type="expression" dxfId="126" priority="127" stopIfTrue="1">
      <formula>希望&lt;&gt;0</formula>
    </cfRule>
  </conditionalFormatting>
  <conditionalFormatting sqref="N312">
    <cfRule type="expression" dxfId="125" priority="126" stopIfTrue="1">
      <formula>希望&lt;&gt;0</formula>
    </cfRule>
  </conditionalFormatting>
  <conditionalFormatting sqref="N313">
    <cfRule type="expression" dxfId="124" priority="125" stopIfTrue="1">
      <formula>希望&lt;&gt;0</formula>
    </cfRule>
  </conditionalFormatting>
  <conditionalFormatting sqref="O313">
    <cfRule type="expression" dxfId="123" priority="124" stopIfTrue="1">
      <formula>$A313&lt;&gt;0</formula>
    </cfRule>
  </conditionalFormatting>
  <conditionalFormatting sqref="N314">
    <cfRule type="expression" dxfId="122" priority="123" stopIfTrue="1">
      <formula>希望&lt;&gt;0</formula>
    </cfRule>
  </conditionalFormatting>
  <conditionalFormatting sqref="O314">
    <cfRule type="expression" dxfId="121" priority="122" stopIfTrue="1">
      <formula>$A314&lt;&gt;0</formula>
    </cfRule>
  </conditionalFormatting>
  <conditionalFormatting sqref="N315">
    <cfRule type="expression" dxfId="120" priority="121" stopIfTrue="1">
      <formula>希望&lt;&gt;0</formula>
    </cfRule>
  </conditionalFormatting>
  <conditionalFormatting sqref="O315">
    <cfRule type="expression" dxfId="119" priority="120" stopIfTrue="1">
      <formula>$A315&lt;&gt;0</formula>
    </cfRule>
  </conditionalFormatting>
  <conditionalFormatting sqref="N316">
    <cfRule type="expression" dxfId="118" priority="119" stopIfTrue="1">
      <formula>希望&lt;&gt;0</formula>
    </cfRule>
  </conditionalFormatting>
  <conditionalFormatting sqref="O316">
    <cfRule type="expression" dxfId="117" priority="118" stopIfTrue="1">
      <formula>$A316&lt;&gt;0</formula>
    </cfRule>
  </conditionalFormatting>
  <conditionalFormatting sqref="N317">
    <cfRule type="expression" dxfId="116" priority="117" stopIfTrue="1">
      <formula>希望&lt;&gt;0</formula>
    </cfRule>
  </conditionalFormatting>
  <conditionalFormatting sqref="O317">
    <cfRule type="expression" dxfId="115" priority="116" stopIfTrue="1">
      <formula>$A317&lt;&gt;0</formula>
    </cfRule>
  </conditionalFormatting>
  <conditionalFormatting sqref="N318">
    <cfRule type="expression" dxfId="114" priority="115" stopIfTrue="1">
      <formula>希望&lt;&gt;0</formula>
    </cfRule>
  </conditionalFormatting>
  <conditionalFormatting sqref="O318">
    <cfRule type="expression" dxfId="113" priority="114" stopIfTrue="1">
      <formula>$A318&lt;&gt;0</formula>
    </cfRule>
  </conditionalFormatting>
  <conditionalFormatting sqref="N319">
    <cfRule type="expression" dxfId="112" priority="113" stopIfTrue="1">
      <formula>希望&lt;&gt;0</formula>
    </cfRule>
  </conditionalFormatting>
  <conditionalFormatting sqref="O319">
    <cfRule type="expression" dxfId="111" priority="112" stopIfTrue="1">
      <formula>$A319&lt;&gt;0</formula>
    </cfRule>
  </conditionalFormatting>
  <conditionalFormatting sqref="N320">
    <cfRule type="expression" dxfId="110" priority="111" stopIfTrue="1">
      <formula>希望&lt;&gt;0</formula>
    </cfRule>
  </conditionalFormatting>
  <conditionalFormatting sqref="O320">
    <cfRule type="expression" dxfId="109" priority="110" stopIfTrue="1">
      <formula>$A320&lt;&gt;0</formula>
    </cfRule>
  </conditionalFormatting>
  <conditionalFormatting sqref="N321">
    <cfRule type="expression" dxfId="108" priority="109" stopIfTrue="1">
      <formula>希望&lt;&gt;0</formula>
    </cfRule>
  </conditionalFormatting>
  <conditionalFormatting sqref="O321">
    <cfRule type="expression" dxfId="107" priority="108" stopIfTrue="1">
      <formula>$A321&lt;&gt;0</formula>
    </cfRule>
  </conditionalFormatting>
  <conditionalFormatting sqref="N322">
    <cfRule type="expression" dxfId="106" priority="107" stopIfTrue="1">
      <formula>希望&lt;&gt;0</formula>
    </cfRule>
  </conditionalFormatting>
  <conditionalFormatting sqref="O322">
    <cfRule type="expression" dxfId="105" priority="106" stopIfTrue="1">
      <formula>$A322&lt;&gt;0</formula>
    </cfRule>
  </conditionalFormatting>
  <conditionalFormatting sqref="N323">
    <cfRule type="expression" dxfId="104" priority="105" stopIfTrue="1">
      <formula>希望&lt;&gt;0</formula>
    </cfRule>
  </conditionalFormatting>
  <conditionalFormatting sqref="O323">
    <cfRule type="expression" dxfId="103" priority="104" stopIfTrue="1">
      <formula>$A323&lt;&gt;0</formula>
    </cfRule>
  </conditionalFormatting>
  <conditionalFormatting sqref="N324">
    <cfRule type="expression" dxfId="102" priority="103" stopIfTrue="1">
      <formula>希望&lt;&gt;0</formula>
    </cfRule>
  </conditionalFormatting>
  <conditionalFormatting sqref="O324">
    <cfRule type="expression" dxfId="101" priority="102" stopIfTrue="1">
      <formula>$A324&lt;&gt;0</formula>
    </cfRule>
  </conditionalFormatting>
  <conditionalFormatting sqref="N325">
    <cfRule type="expression" dxfId="100" priority="101" stopIfTrue="1">
      <formula>希望&lt;&gt;0</formula>
    </cfRule>
  </conditionalFormatting>
  <conditionalFormatting sqref="N326">
    <cfRule type="expression" dxfId="99" priority="100" stopIfTrue="1">
      <formula>希望&lt;&gt;0</formula>
    </cfRule>
  </conditionalFormatting>
  <conditionalFormatting sqref="N327">
    <cfRule type="expression" dxfId="98" priority="99" stopIfTrue="1">
      <formula>希望&lt;&gt;0</formula>
    </cfRule>
  </conditionalFormatting>
  <conditionalFormatting sqref="N328">
    <cfRule type="expression" dxfId="97" priority="98" stopIfTrue="1">
      <formula>希望&lt;&gt;0</formula>
    </cfRule>
  </conditionalFormatting>
  <conditionalFormatting sqref="O328">
    <cfRule type="expression" dxfId="96" priority="97" stopIfTrue="1">
      <formula>$A328&lt;&gt;0</formula>
    </cfRule>
  </conditionalFormatting>
  <conditionalFormatting sqref="N329">
    <cfRule type="expression" dxfId="95" priority="96" stopIfTrue="1">
      <formula>希望&lt;&gt;0</formula>
    </cfRule>
  </conditionalFormatting>
  <conditionalFormatting sqref="O329">
    <cfRule type="expression" dxfId="94" priority="95" stopIfTrue="1">
      <formula>$A329&lt;&gt;0</formula>
    </cfRule>
  </conditionalFormatting>
  <conditionalFormatting sqref="N330">
    <cfRule type="expression" dxfId="93" priority="94" stopIfTrue="1">
      <formula>希望&lt;&gt;0</formula>
    </cfRule>
  </conditionalFormatting>
  <conditionalFormatting sqref="O330">
    <cfRule type="expression" dxfId="92" priority="93" stopIfTrue="1">
      <formula>$A330&lt;&gt;0</formula>
    </cfRule>
  </conditionalFormatting>
  <conditionalFormatting sqref="N331">
    <cfRule type="expression" dxfId="91" priority="92" stopIfTrue="1">
      <formula>希望&lt;&gt;0</formula>
    </cfRule>
  </conditionalFormatting>
  <conditionalFormatting sqref="O331">
    <cfRule type="expression" dxfId="90" priority="91" stopIfTrue="1">
      <formula>$A331&lt;&gt;0</formula>
    </cfRule>
  </conditionalFormatting>
  <conditionalFormatting sqref="N332">
    <cfRule type="expression" dxfId="89" priority="90" stopIfTrue="1">
      <formula>希望&lt;&gt;0</formula>
    </cfRule>
  </conditionalFormatting>
  <conditionalFormatting sqref="O332">
    <cfRule type="expression" dxfId="88" priority="89" stopIfTrue="1">
      <formula>$A332&lt;&gt;0</formula>
    </cfRule>
  </conditionalFormatting>
  <conditionalFormatting sqref="N333">
    <cfRule type="expression" dxfId="87" priority="88" stopIfTrue="1">
      <formula>希望&lt;&gt;0</formula>
    </cfRule>
  </conditionalFormatting>
  <conditionalFormatting sqref="N334">
    <cfRule type="expression" dxfId="86" priority="87" stopIfTrue="1">
      <formula>希望&lt;&gt;0</formula>
    </cfRule>
  </conditionalFormatting>
  <conditionalFormatting sqref="N335">
    <cfRule type="expression" dxfId="85" priority="86" stopIfTrue="1">
      <formula>希望&lt;&gt;0</formula>
    </cfRule>
  </conditionalFormatting>
  <conditionalFormatting sqref="N336">
    <cfRule type="expression" dxfId="84" priority="85" stopIfTrue="1">
      <formula>希望&lt;&gt;0</formula>
    </cfRule>
  </conditionalFormatting>
  <conditionalFormatting sqref="N337">
    <cfRule type="expression" dxfId="83" priority="84" stopIfTrue="1">
      <formula>希望&lt;&gt;0</formula>
    </cfRule>
  </conditionalFormatting>
  <conditionalFormatting sqref="N338">
    <cfRule type="expression" dxfId="82" priority="83" stopIfTrue="1">
      <formula>希望&lt;&gt;0</formula>
    </cfRule>
  </conditionalFormatting>
  <conditionalFormatting sqref="N339">
    <cfRule type="expression" dxfId="81" priority="82" stopIfTrue="1">
      <formula>希望&lt;&gt;0</formula>
    </cfRule>
  </conditionalFormatting>
  <conditionalFormatting sqref="N340">
    <cfRule type="expression" dxfId="80" priority="81" stopIfTrue="1">
      <formula>希望&lt;&gt;0</formula>
    </cfRule>
  </conditionalFormatting>
  <conditionalFormatting sqref="N341">
    <cfRule type="expression" dxfId="79" priority="80" stopIfTrue="1">
      <formula>希望&lt;&gt;0</formula>
    </cfRule>
  </conditionalFormatting>
  <conditionalFormatting sqref="N342">
    <cfRule type="expression" dxfId="78" priority="79" stopIfTrue="1">
      <formula>希望&lt;&gt;0</formula>
    </cfRule>
  </conditionalFormatting>
  <conditionalFormatting sqref="N343">
    <cfRule type="expression" dxfId="77" priority="78" stopIfTrue="1">
      <formula>希望&lt;&gt;0</formula>
    </cfRule>
  </conditionalFormatting>
  <conditionalFormatting sqref="O343">
    <cfRule type="expression" dxfId="76" priority="77" stopIfTrue="1">
      <formula>$A343&lt;&gt;0</formula>
    </cfRule>
  </conditionalFormatting>
  <conditionalFormatting sqref="N344">
    <cfRule type="expression" dxfId="75" priority="76" stopIfTrue="1">
      <formula>希望&lt;&gt;0</formula>
    </cfRule>
  </conditionalFormatting>
  <conditionalFormatting sqref="O344">
    <cfRule type="expression" dxfId="74" priority="75" stopIfTrue="1">
      <formula>$A344&lt;&gt;0</formula>
    </cfRule>
  </conditionalFormatting>
  <conditionalFormatting sqref="N345">
    <cfRule type="expression" dxfId="73" priority="74" stopIfTrue="1">
      <formula>希望&lt;&gt;0</formula>
    </cfRule>
  </conditionalFormatting>
  <conditionalFormatting sqref="O345">
    <cfRule type="expression" dxfId="72" priority="73" stopIfTrue="1">
      <formula>$A345&lt;&gt;0</formula>
    </cfRule>
  </conditionalFormatting>
  <conditionalFormatting sqref="N346">
    <cfRule type="expression" dxfId="71" priority="72" stopIfTrue="1">
      <formula>希望&lt;&gt;0</formula>
    </cfRule>
  </conditionalFormatting>
  <conditionalFormatting sqref="N347">
    <cfRule type="expression" dxfId="70" priority="71" stopIfTrue="1">
      <formula>希望&lt;&gt;0</formula>
    </cfRule>
  </conditionalFormatting>
  <conditionalFormatting sqref="N348">
    <cfRule type="expression" dxfId="69" priority="70" stopIfTrue="1">
      <formula>希望&lt;&gt;0</formula>
    </cfRule>
  </conditionalFormatting>
  <conditionalFormatting sqref="N349">
    <cfRule type="expression" dxfId="68" priority="69" stopIfTrue="1">
      <formula>希望&lt;&gt;0</formula>
    </cfRule>
  </conditionalFormatting>
  <conditionalFormatting sqref="O349">
    <cfRule type="expression" dxfId="67" priority="68" stopIfTrue="1">
      <formula>$A349&lt;&gt;0</formula>
    </cfRule>
  </conditionalFormatting>
  <conditionalFormatting sqref="N350">
    <cfRule type="expression" dxfId="66" priority="67" stopIfTrue="1">
      <formula>希望&lt;&gt;0</formula>
    </cfRule>
  </conditionalFormatting>
  <conditionalFormatting sqref="N351">
    <cfRule type="expression" dxfId="65" priority="66" stopIfTrue="1">
      <formula>希望&lt;&gt;0</formula>
    </cfRule>
  </conditionalFormatting>
  <conditionalFormatting sqref="N352">
    <cfRule type="expression" dxfId="64" priority="65" stopIfTrue="1">
      <formula>希望&lt;&gt;0</formula>
    </cfRule>
  </conditionalFormatting>
  <conditionalFormatting sqref="N353">
    <cfRule type="expression" dxfId="63" priority="64" stopIfTrue="1">
      <formula>希望&lt;&gt;0</formula>
    </cfRule>
  </conditionalFormatting>
  <conditionalFormatting sqref="N354">
    <cfRule type="expression" dxfId="62" priority="63" stopIfTrue="1">
      <formula>希望&lt;&gt;0</formula>
    </cfRule>
  </conditionalFormatting>
  <conditionalFormatting sqref="N355">
    <cfRule type="expression" dxfId="61" priority="62" stopIfTrue="1">
      <formula>希望&lt;&gt;0</formula>
    </cfRule>
  </conditionalFormatting>
  <conditionalFormatting sqref="N356">
    <cfRule type="expression" dxfId="60" priority="61" stopIfTrue="1">
      <formula>希望&lt;&gt;0</formula>
    </cfRule>
  </conditionalFormatting>
  <conditionalFormatting sqref="N357">
    <cfRule type="expression" dxfId="59" priority="60" stopIfTrue="1">
      <formula>希望&lt;&gt;0</formula>
    </cfRule>
  </conditionalFormatting>
  <conditionalFormatting sqref="N358">
    <cfRule type="expression" dxfId="58" priority="59" stopIfTrue="1">
      <formula>希望&lt;&gt;0</formula>
    </cfRule>
  </conditionalFormatting>
  <conditionalFormatting sqref="O358">
    <cfRule type="expression" dxfId="57" priority="58" stopIfTrue="1">
      <formula>$A358&lt;&gt;0</formula>
    </cfRule>
  </conditionalFormatting>
  <conditionalFormatting sqref="N359">
    <cfRule type="expression" dxfId="56" priority="57" stopIfTrue="1">
      <formula>希望&lt;&gt;0</formula>
    </cfRule>
  </conditionalFormatting>
  <conditionalFormatting sqref="O359">
    <cfRule type="expression" dxfId="55" priority="56" stopIfTrue="1">
      <formula>$A359&lt;&gt;0</formula>
    </cfRule>
  </conditionalFormatting>
  <conditionalFormatting sqref="N360">
    <cfRule type="expression" dxfId="54" priority="55" stopIfTrue="1">
      <formula>希望&lt;&gt;0</formula>
    </cfRule>
  </conditionalFormatting>
  <conditionalFormatting sqref="O360">
    <cfRule type="expression" dxfId="53" priority="54" stopIfTrue="1">
      <formula>$A360&lt;&gt;0</formula>
    </cfRule>
  </conditionalFormatting>
  <conditionalFormatting sqref="N361">
    <cfRule type="expression" dxfId="52" priority="53" stopIfTrue="1">
      <formula>希望&lt;&gt;0</formula>
    </cfRule>
  </conditionalFormatting>
  <conditionalFormatting sqref="N362">
    <cfRule type="expression" dxfId="51" priority="52" stopIfTrue="1">
      <formula>希望&lt;&gt;0</formula>
    </cfRule>
  </conditionalFormatting>
  <conditionalFormatting sqref="N363">
    <cfRule type="expression" dxfId="50" priority="51" stopIfTrue="1">
      <formula>希望&lt;&gt;0</formula>
    </cfRule>
  </conditionalFormatting>
  <conditionalFormatting sqref="N364">
    <cfRule type="expression" dxfId="49" priority="50" stopIfTrue="1">
      <formula>希望&lt;&gt;0</formula>
    </cfRule>
  </conditionalFormatting>
  <conditionalFormatting sqref="N365">
    <cfRule type="expression" dxfId="48" priority="49" stopIfTrue="1">
      <formula>希望&lt;&gt;0</formula>
    </cfRule>
  </conditionalFormatting>
  <conditionalFormatting sqref="N366">
    <cfRule type="expression" dxfId="47" priority="48" stopIfTrue="1">
      <formula>希望&lt;&gt;0</formula>
    </cfRule>
  </conditionalFormatting>
  <conditionalFormatting sqref="N367">
    <cfRule type="expression" dxfId="46" priority="47" stopIfTrue="1">
      <formula>希望&lt;&gt;0</formula>
    </cfRule>
  </conditionalFormatting>
  <conditionalFormatting sqref="N368">
    <cfRule type="expression" dxfId="45" priority="46" stopIfTrue="1">
      <formula>希望&lt;&gt;0</formula>
    </cfRule>
  </conditionalFormatting>
  <conditionalFormatting sqref="N369">
    <cfRule type="expression" dxfId="44" priority="45" stopIfTrue="1">
      <formula>希望&lt;&gt;0</formula>
    </cfRule>
  </conditionalFormatting>
  <conditionalFormatting sqref="N370">
    <cfRule type="expression" dxfId="43" priority="44" stopIfTrue="1">
      <formula>希望&lt;&gt;0</formula>
    </cfRule>
  </conditionalFormatting>
  <conditionalFormatting sqref="N371">
    <cfRule type="expression" dxfId="42" priority="43" stopIfTrue="1">
      <formula>希望&lt;&gt;0</formula>
    </cfRule>
  </conditionalFormatting>
  <conditionalFormatting sqref="N372">
    <cfRule type="expression" dxfId="41" priority="42" stopIfTrue="1">
      <formula>希望&lt;&gt;0</formula>
    </cfRule>
  </conditionalFormatting>
  <conditionalFormatting sqref="N373">
    <cfRule type="expression" dxfId="40" priority="41" stopIfTrue="1">
      <formula>希望&lt;&gt;0</formula>
    </cfRule>
  </conditionalFormatting>
  <conditionalFormatting sqref="N374">
    <cfRule type="expression" dxfId="39" priority="40" stopIfTrue="1">
      <formula>希望&lt;&gt;0</formula>
    </cfRule>
  </conditionalFormatting>
  <conditionalFormatting sqref="N375">
    <cfRule type="expression" dxfId="38" priority="39" stopIfTrue="1">
      <formula>希望&lt;&gt;0</formula>
    </cfRule>
  </conditionalFormatting>
  <conditionalFormatting sqref="N376">
    <cfRule type="expression" dxfId="37" priority="38" stopIfTrue="1">
      <formula>希望&lt;&gt;0</formula>
    </cfRule>
  </conditionalFormatting>
  <conditionalFormatting sqref="N377">
    <cfRule type="expression" dxfId="36" priority="37" stopIfTrue="1">
      <formula>希望&lt;&gt;0</formula>
    </cfRule>
  </conditionalFormatting>
  <conditionalFormatting sqref="N378">
    <cfRule type="expression" dxfId="35" priority="36" stopIfTrue="1">
      <formula>希望&lt;&gt;0</formula>
    </cfRule>
  </conditionalFormatting>
  <conditionalFormatting sqref="N379">
    <cfRule type="expression" dxfId="34" priority="35" stopIfTrue="1">
      <formula>希望&lt;&gt;0</formula>
    </cfRule>
  </conditionalFormatting>
  <conditionalFormatting sqref="N380">
    <cfRule type="expression" dxfId="33" priority="34" stopIfTrue="1">
      <formula>希望&lt;&gt;0</formula>
    </cfRule>
  </conditionalFormatting>
  <conditionalFormatting sqref="N381">
    <cfRule type="expression" dxfId="32" priority="33" stopIfTrue="1">
      <formula>希望&lt;&gt;0</formula>
    </cfRule>
  </conditionalFormatting>
  <conditionalFormatting sqref="N382">
    <cfRule type="expression" dxfId="31" priority="32" stopIfTrue="1">
      <formula>希望&lt;&gt;0</formula>
    </cfRule>
  </conditionalFormatting>
  <conditionalFormatting sqref="N383">
    <cfRule type="expression" dxfId="30" priority="31" stopIfTrue="1">
      <formula>希望&lt;&gt;0</formula>
    </cfRule>
  </conditionalFormatting>
  <conditionalFormatting sqref="N384">
    <cfRule type="expression" dxfId="29" priority="30" stopIfTrue="1">
      <formula>希望&lt;&gt;0</formula>
    </cfRule>
  </conditionalFormatting>
  <conditionalFormatting sqref="N385">
    <cfRule type="expression" dxfId="28" priority="29" stopIfTrue="1">
      <formula>希望&lt;&gt;0</formula>
    </cfRule>
  </conditionalFormatting>
  <conditionalFormatting sqref="N386">
    <cfRule type="expression" dxfId="27" priority="28" stopIfTrue="1">
      <formula>希望&lt;&gt;0</formula>
    </cfRule>
  </conditionalFormatting>
  <conditionalFormatting sqref="N387">
    <cfRule type="expression" dxfId="26" priority="27" stopIfTrue="1">
      <formula>希望&lt;&gt;0</formula>
    </cfRule>
  </conditionalFormatting>
  <conditionalFormatting sqref="N388">
    <cfRule type="expression" dxfId="25" priority="26" stopIfTrue="1">
      <formula>希望&lt;&gt;0</formula>
    </cfRule>
  </conditionalFormatting>
  <conditionalFormatting sqref="N389">
    <cfRule type="expression" dxfId="24" priority="25" stopIfTrue="1">
      <formula>希望&lt;&gt;0</formula>
    </cfRule>
  </conditionalFormatting>
  <conditionalFormatting sqref="N390">
    <cfRule type="expression" dxfId="23" priority="24" stopIfTrue="1">
      <formula>希望&lt;&gt;0</formula>
    </cfRule>
  </conditionalFormatting>
  <conditionalFormatting sqref="N391">
    <cfRule type="expression" dxfId="22" priority="23" stopIfTrue="1">
      <formula>希望&lt;&gt;0</formula>
    </cfRule>
  </conditionalFormatting>
  <conditionalFormatting sqref="N392">
    <cfRule type="expression" dxfId="21" priority="22" stopIfTrue="1">
      <formula>希望&lt;&gt;0</formula>
    </cfRule>
  </conditionalFormatting>
  <conditionalFormatting sqref="N393">
    <cfRule type="expression" dxfId="20" priority="21" stopIfTrue="1">
      <formula>希望&lt;&gt;0</formula>
    </cfRule>
  </conditionalFormatting>
  <conditionalFormatting sqref="N394">
    <cfRule type="expression" dxfId="19" priority="20" stopIfTrue="1">
      <formula>希望&lt;&gt;0</formula>
    </cfRule>
  </conditionalFormatting>
  <conditionalFormatting sqref="N395">
    <cfRule type="expression" dxfId="18" priority="19" stopIfTrue="1">
      <formula>希望&lt;&gt;0</formula>
    </cfRule>
  </conditionalFormatting>
  <conditionalFormatting sqref="N396">
    <cfRule type="expression" dxfId="17" priority="18" stopIfTrue="1">
      <formula>希望&lt;&gt;0</formula>
    </cfRule>
  </conditionalFormatting>
  <conditionalFormatting sqref="N397">
    <cfRule type="expression" dxfId="16" priority="17" stopIfTrue="1">
      <formula>希望&lt;&gt;0</formula>
    </cfRule>
  </conditionalFormatting>
  <conditionalFormatting sqref="N398">
    <cfRule type="expression" dxfId="15" priority="16" stopIfTrue="1">
      <formula>希望&lt;&gt;0</formula>
    </cfRule>
  </conditionalFormatting>
  <conditionalFormatting sqref="N399">
    <cfRule type="expression" dxfId="14" priority="15" stopIfTrue="1">
      <formula>希望&lt;&gt;0</formula>
    </cfRule>
  </conditionalFormatting>
  <conditionalFormatting sqref="N400">
    <cfRule type="expression" dxfId="13" priority="14" stopIfTrue="1">
      <formula>希望&lt;&gt;0</formula>
    </cfRule>
  </conditionalFormatting>
  <conditionalFormatting sqref="O400">
    <cfRule type="expression" dxfId="12" priority="13" stopIfTrue="1">
      <formula>$A400&lt;&gt;0</formula>
    </cfRule>
  </conditionalFormatting>
  <conditionalFormatting sqref="N401">
    <cfRule type="expression" dxfId="11" priority="12" stopIfTrue="1">
      <formula>希望&lt;&gt;0</formula>
    </cfRule>
  </conditionalFormatting>
  <conditionalFormatting sqref="O401">
    <cfRule type="expression" dxfId="10" priority="11" stopIfTrue="1">
      <formula>$A401&lt;&gt;0</formula>
    </cfRule>
  </conditionalFormatting>
  <conditionalFormatting sqref="N402">
    <cfRule type="expression" dxfId="9" priority="10" stopIfTrue="1">
      <formula>希望&lt;&gt;0</formula>
    </cfRule>
  </conditionalFormatting>
  <conditionalFormatting sqref="O402">
    <cfRule type="expression" dxfId="8" priority="9" stopIfTrue="1">
      <formula>$A402&lt;&gt;0</formula>
    </cfRule>
  </conditionalFormatting>
  <conditionalFormatting sqref="N403">
    <cfRule type="expression" dxfId="7" priority="8" stopIfTrue="1">
      <formula>希望&lt;&gt;0</formula>
    </cfRule>
  </conditionalFormatting>
  <conditionalFormatting sqref="O403">
    <cfRule type="expression" dxfId="6" priority="7" stopIfTrue="1">
      <formula>$A403&lt;&gt;0</formula>
    </cfRule>
  </conditionalFormatting>
  <conditionalFormatting sqref="N404">
    <cfRule type="expression" dxfId="5" priority="6" stopIfTrue="1">
      <formula>希望&lt;&gt;0</formula>
    </cfRule>
  </conditionalFormatting>
  <conditionalFormatting sqref="O404">
    <cfRule type="expression" dxfId="4" priority="5" stopIfTrue="1">
      <formula>$A404&lt;&gt;0</formula>
    </cfRule>
  </conditionalFormatting>
  <conditionalFormatting sqref="N405">
    <cfRule type="expression" dxfId="3" priority="4" stopIfTrue="1">
      <formula>希望&lt;&gt;0</formula>
    </cfRule>
  </conditionalFormatting>
  <conditionalFormatting sqref="N406">
    <cfRule type="expression" dxfId="2" priority="3" stopIfTrue="1">
      <formula>希望&lt;&gt;0</formula>
    </cfRule>
  </conditionalFormatting>
  <conditionalFormatting sqref="N407">
    <cfRule type="expression" dxfId="1" priority="2" stopIfTrue="1">
      <formula>希望&lt;&gt;0</formula>
    </cfRule>
  </conditionalFormatting>
  <conditionalFormatting sqref="N408">
    <cfRule type="expression" dxfId="0" priority="1" stopIfTrue="1">
      <formula>希望&lt;&gt;0</formula>
    </cfRule>
  </conditionalFormatting>
  <dataValidations count="416">
    <dataValidation imeMode="hiragana" allowBlank="1" showInputMessage="1" showErrorMessage="1" sqref="N184:V184 N185:V185 N186:V186 N187:V187" xr:uid="{E2B410F9-928D-42AA-97F6-58BD09059ED3}"/>
    <dataValidation imeMode="hiragana" allowBlank="1" showInputMessage="1" showErrorMessage="1" sqref="I22:Y22" xr:uid="{344EDDDC-9ECB-40D6-93F3-DBD66D47C166}"/>
    <dataValidation type="list" imeMode="halfAlpha" allowBlank="1" showInputMessage="1" showErrorMessage="1" error="リストから選択してください" sqref="I13:M13" xr:uid="{8A34E513-E934-49C1-B437-6A321516610F}">
      <formula1>"同意する"</formula1>
    </dataValidation>
    <dataValidation type="whole" imeMode="halfAlpha" allowBlank="1" showInputMessage="1" showErrorMessage="1" error="7桁の数字を入力してください" sqref="I20:M20" xr:uid="{276EC2B0-74FC-44DD-BD42-A5B554B41CBE}">
      <formula1>0</formula1>
      <formula2>9999999</formula2>
    </dataValidation>
    <dataValidation imeMode="fullKatakana" allowBlank="1" showInputMessage="1" showErrorMessage="1" sqref="I24:Y24" xr:uid="{47A012EA-E06B-418F-A1EB-F84433A2CA5F}"/>
    <dataValidation imeMode="hiragana" allowBlank="1" showInputMessage="1" showErrorMessage="1" sqref="I26:Y26" xr:uid="{0000B7D5-10CA-4DCC-AB6E-60DE0624FD77}"/>
    <dataValidation imeMode="hiragana" allowBlank="1" showInputMessage="1" showErrorMessage="1" sqref="I28:Y28" xr:uid="{BCC24041-ECF4-4792-B3E0-EA0A102FA668}"/>
    <dataValidation imeMode="fullKatakana" allowBlank="1" showInputMessage="1" showErrorMessage="1" sqref="I30:Y30" xr:uid="{AEB84F34-C345-4FED-BED8-84B6B501ABD7}"/>
    <dataValidation imeMode="hiragana" allowBlank="1" showInputMessage="1" showErrorMessage="1" sqref="I32:Y32" xr:uid="{A5DA0862-1539-4461-A9A1-AFA134A0A25E}"/>
    <dataValidation imeMode="halfAlpha" allowBlank="1" showInputMessage="1" showErrorMessage="1" sqref="I34:M34" xr:uid="{95783F61-63EA-483F-8E72-7AF44B67AD88}"/>
    <dataValidation imeMode="halfAlpha" allowBlank="1" showInputMessage="1" showErrorMessage="1" sqref="P34" xr:uid="{E24D4D2B-FD3E-4AD7-8F7B-8D60CDAB1F87}"/>
    <dataValidation imeMode="halfAlpha" allowBlank="1" showInputMessage="1" showErrorMessage="1" sqref="I36:M36" xr:uid="{EE0FBDF3-F9DD-43B1-B220-11A66684DC48}"/>
    <dataValidation imeMode="halfAlpha" allowBlank="1" showInputMessage="1" showErrorMessage="1" sqref="I38:Y38" xr:uid="{352AB0D3-6464-4693-B0A3-A0120371129D}"/>
    <dataValidation type="list" imeMode="halfAlpha" allowBlank="1" showInputMessage="1" showErrorMessage="1" error="リストから選択してください" sqref="I40:M40" xr:uid="{7C6805FA-DAF9-4455-941A-4FB37B8F7016}">
      <formula1>"一致する,一致しない"</formula1>
    </dataValidation>
    <dataValidation type="list" imeMode="halfAlpha" allowBlank="1" showInputMessage="1" showErrorMessage="1" error="リストから選択してください" sqref="I63:M63" xr:uid="{05E59687-B00F-4466-9906-32E2CA7913A8}">
      <formula1>"しない,する"</formula1>
    </dataValidation>
    <dataValidation type="whole" imeMode="halfAlpha" allowBlank="1" showInputMessage="1" showErrorMessage="1" error="7桁の数字を入力してください" sqref="I69:M69" xr:uid="{9F6DC41C-B60A-4D94-ABFF-EF50291F045A}">
      <formula1>0</formula1>
      <formula2>9999999</formula2>
    </dataValidation>
    <dataValidation imeMode="hiragana" allowBlank="1" showInputMessage="1" showErrorMessage="1" sqref="I71:Y71" xr:uid="{33C975ED-BED0-430A-91D0-04596B10B8A4}"/>
    <dataValidation imeMode="fullKatakana" allowBlank="1" showInputMessage="1" showErrorMessage="1" sqref="I73:Y73" xr:uid="{49B6C845-F36A-4A9C-B5D2-EC2C980AA0B6}"/>
    <dataValidation imeMode="hiragana" allowBlank="1" showInputMessage="1" showErrorMessage="1" sqref="I75:Y75" xr:uid="{8397F0D3-AD6E-46E2-90C4-671B7B118333}"/>
    <dataValidation imeMode="hiragana" allowBlank="1" showInputMessage="1" showErrorMessage="1" sqref="I77:Y77" xr:uid="{39747A00-B0C6-42EA-B2B9-1C8A2BF2A504}"/>
    <dataValidation imeMode="fullKatakana" allowBlank="1" showInputMessage="1" showErrorMessage="1" sqref="I79:Y79" xr:uid="{594BF7B0-5F9F-43FA-9327-28AFAFAD0E8C}"/>
    <dataValidation imeMode="hiragana" allowBlank="1" showInputMessage="1" showErrorMessage="1" sqref="I81:Y81" xr:uid="{EDAA82E6-ED85-4D7F-ABA1-921CEB7BBDC6}"/>
    <dataValidation imeMode="halfAlpha" allowBlank="1" showInputMessage="1" showErrorMessage="1" sqref="I83:M83" xr:uid="{EE65A304-15F9-40B5-B96C-72B8CE78DD35}"/>
    <dataValidation imeMode="halfAlpha" allowBlank="1" showInputMessage="1" showErrorMessage="1" sqref="P83" xr:uid="{90AD3552-16D0-4CF4-AD90-E47B2296F029}"/>
    <dataValidation imeMode="halfAlpha" allowBlank="1" showInputMessage="1" showErrorMessage="1" sqref="I85:M85" xr:uid="{9582EC79-270E-4F00-B08C-8157E200ECFB}"/>
    <dataValidation imeMode="halfAlpha" allowBlank="1" showInputMessage="1" showErrorMessage="1" sqref="I87:Y87" xr:uid="{B43D6505-0768-4F0C-A5DE-962F04BB145C}"/>
    <dataValidation imeMode="hiragana" allowBlank="1" showInputMessage="1" showErrorMessage="1" sqref="I112:Y112" xr:uid="{0F3CF7D4-F821-4386-88F7-2E0CC64E63B6}"/>
    <dataValidation imeMode="fullKatakana" allowBlank="1" showInputMessage="1" showErrorMessage="1" sqref="I114:Y114" xr:uid="{B3C03CD8-BED3-4702-BF05-901DAE4A556D}"/>
    <dataValidation imeMode="hiragana" allowBlank="1" showInputMessage="1" showErrorMessage="1" sqref="I116:Y116" xr:uid="{75BD44C4-4D59-47AC-84DD-BEFEF3B54F42}"/>
    <dataValidation type="whole" imeMode="halfAlpha" allowBlank="1" showInputMessage="1" showErrorMessage="1" error="7桁の数字を入力してください" sqref="I118:M118" xr:uid="{077EF2B6-C422-4798-A9F9-F4D3522921A2}">
      <formula1>0</formula1>
      <formula2>9999999</formula2>
    </dataValidation>
    <dataValidation imeMode="hiragana" allowBlank="1" showInputMessage="1" showErrorMessage="1" sqref="I120:Y120" xr:uid="{FDB2DBAB-FE38-4B1C-AF5F-C5FDF2A2A1D9}"/>
    <dataValidation imeMode="halfAlpha" allowBlank="1" showInputMessage="1" showErrorMessage="1" sqref="I122:M122" xr:uid="{64B38E22-7810-4E58-B5C8-9AB6FDEDC1A1}"/>
    <dataValidation imeMode="halfAlpha" allowBlank="1" showInputMessage="1" showErrorMessage="1" sqref="P122" xr:uid="{664C5ABC-4A61-4F41-BAE3-832D15A07626}"/>
    <dataValidation imeMode="halfAlpha" allowBlank="1" showInputMessage="1" showErrorMessage="1" sqref="I124:M124" xr:uid="{3AAB9313-8F58-4E4F-8C65-D54FE349ACE2}"/>
    <dataValidation imeMode="halfAlpha" allowBlank="1" showInputMessage="1" showErrorMessage="1" sqref="I126:Y126" xr:uid="{74162F9A-ED04-479D-8692-EC460BE487E0}"/>
    <dataValidation type="list" imeMode="halfAlpha" allowBlank="1" showInputMessage="1" showErrorMessage="1" error="リストから選択してください" sqref="I153:M153" xr:uid="{C197BCAD-CAB0-4925-84C6-28582B694271}">
      <formula1>"しない,する"</formula1>
    </dataValidation>
    <dataValidation imeMode="fullKatakana" allowBlank="1" showInputMessage="1" showErrorMessage="1" sqref="I155:Y155" xr:uid="{DFAEB49E-CA56-4B73-AE6B-F26003CC3828}"/>
    <dataValidation imeMode="hiragana" allowBlank="1" showInputMessage="1" showErrorMessage="1" sqref="I157:Y157" xr:uid="{13F6188C-F7C2-4140-9DBC-A23380937117}"/>
    <dataValidation imeMode="halfAlpha" allowBlank="1" showInputMessage="1" showErrorMessage="1" sqref="I159:M159" xr:uid="{473806CB-6A7F-48E2-9477-5CE334C03F67}"/>
    <dataValidation type="whole" imeMode="halfAlpha" allowBlank="1" showInputMessage="1" showErrorMessage="1" error="7桁の数字を入力してください" sqref="I161:M161" xr:uid="{99865758-05FE-4B38-84B6-CF8993781A28}">
      <formula1>0</formula1>
      <formula2>9999999</formula2>
    </dataValidation>
    <dataValidation imeMode="hiragana" allowBlank="1" showInputMessage="1" showErrorMessage="1" sqref="I163:Y163" xr:uid="{34AE867D-30CF-4855-9FFB-8866EEF54C88}"/>
    <dataValidation imeMode="halfAlpha" allowBlank="1" showInputMessage="1" showErrorMessage="1" sqref="I165:M165" xr:uid="{69C888E0-1329-4CC4-AD51-948CE5134424}"/>
    <dataValidation imeMode="halfAlpha" allowBlank="1" showInputMessage="1" showErrorMessage="1" sqref="I167:M167" xr:uid="{5D458064-19CC-4F84-BB5D-B757A6569D36}"/>
    <dataValidation imeMode="halfAlpha" allowBlank="1" showInputMessage="1" showErrorMessage="1" sqref="I169:Y169" xr:uid="{34851159-B058-417F-9D29-FA234966022E}"/>
    <dataValidation type="date" imeMode="halfAlpha" allowBlank="1" showInputMessage="1" showErrorMessage="1" error="有効な日付を入力してください" sqref="I176:M176" xr:uid="{A77B5F04-3A66-4DE7-ABF7-0767D2625BD8}">
      <formula1>92</formula1>
      <formula2>73415</formula2>
    </dataValidation>
    <dataValidation imeMode="hiragana" allowBlank="1" showInputMessage="1" showErrorMessage="1" sqref="I178:M178" xr:uid="{7BD5590D-5A07-4DB5-ACA8-3AB9C51B07C0}"/>
    <dataValidation allowBlank="1" showInputMessage="1" showErrorMessage="1" sqref="B182 I203:M203 I214:M214 I220:M220 B243" xr:uid="{A1B3432C-C180-4A47-A72B-6AC14E5C2641}"/>
    <dataValidation type="list" imeMode="halfAlpha" allowBlank="1" showInputMessage="1" showErrorMessage="1" error="リストから選択してください" sqref="K183:M183" xr:uid="{AEF0EC6F-BAAD-4F4F-B1D1-2E5806DDEDCE}">
      <formula1>"○,　"</formula1>
    </dataValidation>
    <dataValidation type="list" imeMode="halfAlpha" allowBlank="1" showInputMessage="1" showErrorMessage="1" error="リストから選択してください" sqref="K184:M184" xr:uid="{C193AC01-E1FC-433D-A30B-01963C9892DD}">
      <formula1>"○,　"</formula1>
    </dataValidation>
    <dataValidation type="list" imeMode="halfAlpha" allowBlank="1" showInputMessage="1" showErrorMessage="1" error="リストから選択してください" sqref="K185:M185" xr:uid="{8E85EBEB-0BBC-4657-84A8-056686C30AFB}">
      <formula1>"○,　"</formula1>
    </dataValidation>
    <dataValidation type="list" imeMode="halfAlpha" allowBlank="1" showInputMessage="1" showErrorMessage="1" error="リストから選択してください" sqref="K186:M187" xr:uid="{075C6518-1091-4DB8-9202-4FEB37D4C465}">
      <formula1>"○,　"</formula1>
    </dataValidation>
    <dataValidation type="whole" imeMode="halfAlpha" allowBlank="1" showInputMessage="1" showErrorMessage="1" error="有効な数字を入力してください" sqref="W186:X186" xr:uid="{F37E2A00-01BE-4AE8-BB09-191072471A1C}">
      <formula1>0</formula1>
      <formula2>100</formula2>
    </dataValidation>
    <dataValidation type="whole" imeMode="halfAlpha" allowBlank="1" showInputMessage="1" showErrorMessage="1" error="有効な数字を入力してください" sqref="W187:X187" xr:uid="{5AF8C707-AF20-4F1F-853E-0F0196BC8DFA}">
      <formula1>0</formula1>
      <formula2>100</formula2>
    </dataValidation>
    <dataValidation type="whole" imeMode="halfAlpha" allowBlank="1" showInputMessage="1" showErrorMessage="1" error="有効な数字を入力してください" sqref="I189:M189" xr:uid="{034CBF80-412D-4DD9-AFB4-EE7827401C98}">
      <formula1>0</formula1>
      <formula2>9999999999</formula2>
    </dataValidation>
    <dataValidation type="date" imeMode="halfAlpha" allowBlank="1" showInputMessage="1" showErrorMessage="1" error="有効な日付を入力してください" sqref="I191:M191" xr:uid="{B0C8046F-4606-4AC5-B45A-6187904C475F}">
      <formula1>92</formula1>
      <formula2>73415</formula2>
    </dataValidation>
    <dataValidation type="date" imeMode="halfAlpha" allowBlank="1" showInputMessage="1" showErrorMessage="1" error="有効な日付を入力してください" sqref="I193:M193" xr:uid="{725157AA-3473-43C5-B350-EB0AE6370B68}">
      <formula1>92</formula1>
      <formula2>73415</formula2>
    </dataValidation>
    <dataValidation type="date" imeMode="halfAlpha" allowBlank="1" showInputMessage="1" showErrorMessage="1" error="有効な日付を入力してください" sqref="I195:M195" xr:uid="{3C37FCD4-4999-44AD-911C-0B29C1A8975D}">
      <formula1>92</formula1>
      <formula2>73415</formula2>
    </dataValidation>
    <dataValidation type="date" imeMode="halfAlpha" allowBlank="1" showInputMessage="1" showErrorMessage="1" error="有効な日付を入力してください" sqref="O195:R195" xr:uid="{EC951CE4-4A34-44DC-A068-6E5545B90459}">
      <formula1>92</formula1>
      <formula2>73415</formula2>
    </dataValidation>
    <dataValidation type="date" imeMode="halfAlpha" allowBlank="1" showInputMessage="1" showErrorMessage="1" error="有効な日付を入力してください" sqref="I197:M197" xr:uid="{1C445734-77CF-4434-8C01-5171837EFFD4}">
      <formula1>92</formula1>
      <formula2>73415</formula2>
    </dataValidation>
    <dataValidation type="whole" imeMode="halfAlpha" allowBlank="1" showInputMessage="1" showErrorMessage="1" error="有効な数字を入力してください" sqref="I200:M200" xr:uid="{7C1509B0-1E67-4F2B-A118-7756B51127A6}">
      <formula1>0</formula1>
      <formula2>9999999999</formula2>
    </dataValidation>
    <dataValidation type="whole" imeMode="halfAlpha" allowBlank="1" showInputMessage="1" showErrorMessage="1" error="有効な数字を入力してください" sqref="I201:M201" xr:uid="{47BEC2D2-E398-4060-A37B-E3E88F5E4F20}">
      <formula1>0</formula1>
      <formula2>9999999999</formula2>
    </dataValidation>
    <dataValidation type="whole" imeMode="halfAlpha" allowBlank="1" showInputMessage="1" showErrorMessage="1" error="有効な数字を入力してください" sqref="I202:M202" xr:uid="{FDB234D2-2AC7-43E5-AD7F-B018CE6FB2F7}">
      <formula1>0</formula1>
      <formula2>9999999999</formula2>
    </dataValidation>
    <dataValidation type="whole" imeMode="halfAlpha" allowBlank="1" showInputMessage="1" showErrorMessage="1" error="有効な数字を入力してください" sqref="I204:M204" xr:uid="{604761E3-DB83-4330-A2D2-2B7E11061D3B}">
      <formula1>0</formula1>
      <formula2>9999999999</formula2>
    </dataValidation>
    <dataValidation type="list" imeMode="halfAlpha" allowBlank="1" showInputMessage="1" showErrorMessage="1" error="リストから選択してください" sqref="I206:M206" xr:uid="{F46C6BFF-6DC5-4B43-83B4-FEA0B8598E0C}">
      <formula1>"該当する,該当しない,　"</formula1>
    </dataValidation>
    <dataValidation type="whole" imeMode="halfAlpha" allowBlank="1" showInputMessage="1" showErrorMessage="1" error="有効な数字を入力してください。10兆円以上になる場合は、9,999,999,999と入力してください" sqref="I210:M210" xr:uid="{88BABFEC-EEB8-44F1-8DB7-CDD206231B8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1:M211" xr:uid="{83346664-1E74-4710-95DD-3491A90C3EF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2:M212" xr:uid="{50EAA5B5-ECFC-4255-802D-41C3A46D989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3:M213" xr:uid="{E3B11D5A-9153-4967-BE3A-A975678CF57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8:M218" xr:uid="{161F4E57-67EC-4EC1-85CC-1F040604DD2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9:M219" xr:uid="{5742CA19-EB25-4517-8AD3-4CCD95BE768A}">
      <formula1>-9999999999</formula1>
      <formula2>9999999999</formula2>
    </dataValidation>
    <dataValidation type="list" imeMode="halfAlpha" allowBlank="1" showInputMessage="1" showErrorMessage="1" error="リストから選択してください" sqref="I222:Y222" xr:uid="{AA08DF1C-8346-4518-A38A-FFA09E0F6D4F}">
      <formula1>主たる事業</formula1>
    </dataValidation>
    <dataValidation type="list" imeMode="halfAlpha" allowBlank="1" showInputMessage="1" showErrorMessage="1" error="リストから選択してください" sqref="I224:M224" xr:uid="{0F1D30EB-1EF6-469E-B197-0C260366C984}">
      <formula1>"有,無"</formula1>
    </dataValidation>
    <dataValidation type="list" imeMode="halfAlpha" allowBlank="1" showInputMessage="1" showErrorMessage="1" error="リストから選択してください" sqref="I226:M226" xr:uid="{1AECE276-52B9-4B94-9032-EE55A196B0F3}">
      <formula1>"有,無"</formula1>
    </dataValidation>
    <dataValidation type="date" imeMode="halfAlpha" allowBlank="1" showInputMessage="1" showErrorMessage="1" error="有効な日付を入力してください" sqref="E237:I237" xr:uid="{FD6D32E1-3F3D-4F13-A089-BEDCCDF4603A}">
      <formula1>92</formula1>
      <formula2>73415</formula2>
    </dataValidation>
    <dataValidation type="date" imeMode="halfAlpha" allowBlank="1" showInputMessage="1" showErrorMessage="1" error="有効な日付を入力してください" sqref="E238:I238" xr:uid="{D3F88159-90C9-46C2-B64F-E4CCFB2B3B2A}">
      <formula1>92</formula1>
      <formula2>73415</formula2>
    </dataValidation>
    <dataValidation type="date" imeMode="halfAlpha" allowBlank="1" showInputMessage="1" showErrorMessage="1" error="有効な日付を入力してください" sqref="K237:N237" xr:uid="{66DB8479-EA77-4655-AEA4-A9C6A9467AB4}">
      <formula1>92</formula1>
      <formula2>73415</formula2>
    </dataValidation>
    <dataValidation type="date" imeMode="halfAlpha" allowBlank="1" showInputMessage="1" showErrorMessage="1" error="有効な日付を入力してください" sqref="K238:N238" xr:uid="{A35BA317-FFD4-4BB5-B31D-3013A1F33302}">
      <formula1>92</formula1>
      <formula2>73415</formula2>
    </dataValidation>
    <dataValidation type="date" imeMode="halfAlpha" allowBlank="1" showInputMessage="1" showErrorMessage="1" error="有効な日付を入力してください" sqref="P237:R237" xr:uid="{1F8B500D-B358-4A60-A52D-578EEF682327}">
      <formula1>92</formula1>
      <formula2>73415</formula2>
    </dataValidation>
    <dataValidation type="date" imeMode="halfAlpha" allowBlank="1" showInputMessage="1" showErrorMessage="1" error="有効な日付を入力してください" sqref="P238:R238" xr:uid="{7443A52B-4C26-4EAB-BA74-63C90C9CA564}">
      <formula1>92</formula1>
      <formula2>73415</formula2>
    </dataValidation>
    <dataValidation type="date" imeMode="halfAlpha" allowBlank="1" showInputMessage="1" showErrorMessage="1" error="有効な日付を入力してください" sqref="T237" xr:uid="{4C39F3D1-C102-4D73-87A4-AACF4ECB8682}">
      <formula1>92</formula1>
      <formula2>73415</formula2>
    </dataValidation>
    <dataValidation type="date" imeMode="halfAlpha" allowBlank="1" showInputMessage="1" showErrorMessage="1" error="有効な日付を入力してください" sqref="T238" xr:uid="{29872589-CFC4-49B6-A566-8EE87556A77D}">
      <formula1>92</formula1>
      <formula2>73415</formula2>
    </dataValidation>
    <dataValidation type="whole" imeMode="halfAlpha" allowBlank="1" showInputMessage="1" showErrorMessage="1" error="有効な数字を入力してください。10兆円以上になる場合は、9,999,999,999と入力してください" sqref="E239:J239" xr:uid="{A0FC5DA9-E7B9-4F9E-913E-BB06B8E4520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39:O239" xr:uid="{6E7B7F01-482B-4748-B960-147B3487CA3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39:S239" xr:uid="{66D8E3C0-6FE9-4842-BD2D-F7410AC9277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T239:U239" xr:uid="{2EABE669-9605-4DF4-AE24-0BF9FF38AF2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V239:Y239" xr:uid="{6EE3005A-1A04-43FC-A674-3AD8E8B96D59}">
      <formula1>-9999999999</formula1>
      <formula2>9999999999</formula2>
    </dataValidation>
    <dataValidation type="list" imeMode="halfAlpha" allowBlank="1" showInputMessage="1" showErrorMessage="1" error="リストから選択してください" sqref="N244" xr:uid="{E317793A-6926-4A72-A7AD-039CB62C58DC}">
      <formula1>"○,　"</formula1>
    </dataValidation>
    <dataValidation type="list" imeMode="halfAlpha" allowBlank="1" showInputMessage="1" showErrorMessage="1" error="リストから選択してください" sqref="O244" xr:uid="{D91910D9-DD7C-4ABE-9747-96584FD4FA3F}">
      <formula1>"○,　"</formula1>
    </dataValidation>
    <dataValidation type="list" imeMode="halfAlpha" allowBlank="1" showInputMessage="1" showErrorMessage="1" error="リストから選択してください" sqref="N245" xr:uid="{B2CA2E8A-98CA-4991-BB44-A0A20F88C108}">
      <formula1>"○,　"</formula1>
    </dataValidation>
    <dataValidation type="list" imeMode="halfAlpha" allowBlank="1" showInputMessage="1" showErrorMessage="1" error="リストから選択してください" sqref="O245" xr:uid="{608693A6-F16C-4581-BD46-7F89F4BB4CD3}">
      <formula1>"○,　"</formula1>
    </dataValidation>
    <dataValidation type="list" imeMode="halfAlpha" allowBlank="1" showInputMessage="1" showErrorMessage="1" error="リストから選択してください" sqref="N246" xr:uid="{F6B9D454-31C1-4B8E-8C65-158D7DCFEE20}">
      <formula1>"○,　"</formula1>
    </dataValidation>
    <dataValidation type="list" imeMode="halfAlpha" allowBlank="1" showInputMessage="1" showErrorMessage="1" error="リストから選択してください" sqref="O246" xr:uid="{7E6AECBA-9B86-4ECB-9FDA-21E7F9165C20}">
      <formula1>"○,　"</formula1>
    </dataValidation>
    <dataValidation type="list" imeMode="halfAlpha" allowBlank="1" showInputMessage="1" showErrorMessage="1" error="リストから選択してください" sqref="N247" xr:uid="{22D2D509-DAE0-4C93-B027-338C083FBDD8}">
      <formula1>"○,　"</formula1>
    </dataValidation>
    <dataValidation type="list" imeMode="halfAlpha" allowBlank="1" showInputMessage="1" showErrorMessage="1" error="リストから選択してください" sqref="O247" xr:uid="{C9B59A13-3BAA-4482-B691-23DE64B8E955}">
      <formula1>"○,　"</formula1>
    </dataValidation>
    <dataValidation type="list" imeMode="halfAlpha" allowBlank="1" showInputMessage="1" showErrorMessage="1" error="リストから選択してください" sqref="N248" xr:uid="{C13A1538-1109-4290-BAD8-43201FC85B70}">
      <formula1>"○,　"</formula1>
    </dataValidation>
    <dataValidation type="list" imeMode="halfAlpha" allowBlank="1" showInputMessage="1" showErrorMessage="1" error="リストから選択してください" sqref="O248" xr:uid="{AADE7620-5FA2-481D-9848-68866C494D25}">
      <formula1>"○,　"</formula1>
    </dataValidation>
    <dataValidation type="list" imeMode="halfAlpha" allowBlank="1" showInputMessage="1" showErrorMessage="1" error="リストから選択してください" sqref="N249" xr:uid="{3AA2DF58-0EBE-4946-A361-4B3027C3BC6D}">
      <formula1>"○,　"</formula1>
    </dataValidation>
    <dataValidation type="list" imeMode="halfAlpha" allowBlank="1" showInputMessage="1" showErrorMessage="1" error="リストから選択してください" sqref="O249" xr:uid="{CA114E37-3A74-4062-A40A-192E391EC716}">
      <formula1>"○,　"</formula1>
    </dataValidation>
    <dataValidation type="list" imeMode="halfAlpha" allowBlank="1" showInputMessage="1" showErrorMessage="1" error="リストから選択してください" sqref="N250" xr:uid="{F627FC51-D1B9-4A25-A73E-6D4C551B742A}">
      <formula1>"○,　"</formula1>
    </dataValidation>
    <dataValidation type="list" imeMode="halfAlpha" allowBlank="1" showInputMessage="1" showErrorMessage="1" error="リストから選択してください" sqref="O250" xr:uid="{D127E320-5BB8-453D-BFD9-413642005A00}">
      <formula1>"○,　"</formula1>
    </dataValidation>
    <dataValidation type="list" imeMode="halfAlpha" allowBlank="1" showInputMessage="1" showErrorMessage="1" error="リストから選択してください" sqref="N251" xr:uid="{FCC54F56-7AF4-4D4E-B7CE-9C19212F14FB}">
      <formula1>"○,　"</formula1>
    </dataValidation>
    <dataValidation type="list" imeMode="halfAlpha" allowBlank="1" showInputMessage="1" showErrorMessage="1" error="リストから選択してください" sqref="O251" xr:uid="{F62BD2FA-11BC-408F-9E70-A7C5B39923F7}">
      <formula1>"○,　"</formula1>
    </dataValidation>
    <dataValidation type="list" imeMode="halfAlpha" allowBlank="1" showInputMessage="1" showErrorMessage="1" error="リストから選択してください" sqref="N252" xr:uid="{F990A252-0E80-452E-86F3-36B09E6447AF}">
      <formula1>"○,　"</formula1>
    </dataValidation>
    <dataValidation type="list" imeMode="halfAlpha" allowBlank="1" showInputMessage="1" showErrorMessage="1" error="リストから選択してください" sqref="O252" xr:uid="{47443FE7-CD2D-4D54-B839-D051C329545E}">
      <formula1>"○,　"</formula1>
    </dataValidation>
    <dataValidation type="list" imeMode="halfAlpha" allowBlank="1" showInputMessage="1" showErrorMessage="1" error="リストから選択してください" sqref="N253" xr:uid="{8C60A740-69C0-4764-85DB-9CD34725A374}">
      <formula1>"○,　"</formula1>
    </dataValidation>
    <dataValidation type="list" imeMode="halfAlpha" allowBlank="1" showInputMessage="1" showErrorMessage="1" error="リストから選択してください" sqref="O253" xr:uid="{B488A2F8-162A-446B-8A46-AC6AA93B700A}">
      <formula1>"○,　"</formula1>
    </dataValidation>
    <dataValidation type="list" imeMode="halfAlpha" allowBlank="1" showInputMessage="1" showErrorMessage="1" error="リストから選択してください" sqref="N254" xr:uid="{5528A0E4-5D71-4C66-AA2F-C81EEA455879}">
      <formula1>"○,　"</formula1>
    </dataValidation>
    <dataValidation type="list" imeMode="halfAlpha" allowBlank="1" showInputMessage="1" showErrorMessage="1" error="リストから選択してください" sqref="O254" xr:uid="{4C0F8064-1920-494F-9B7B-39A26F28C903}">
      <formula1>"○,　"</formula1>
    </dataValidation>
    <dataValidation type="list" imeMode="halfAlpha" allowBlank="1" showInputMessage="1" showErrorMessage="1" error="リストから選択してください" sqref="N255" xr:uid="{4933358C-84C6-495B-804A-9F842095D069}">
      <formula1>"○,　"</formula1>
    </dataValidation>
    <dataValidation type="list" imeMode="halfAlpha" allowBlank="1" showInputMessage="1" showErrorMessage="1" error="リストから選択してください" sqref="O255" xr:uid="{42F7628A-F69E-48AA-B353-0C01628898C1}">
      <formula1>"○,　"</formula1>
    </dataValidation>
    <dataValidation type="list" imeMode="halfAlpha" allowBlank="1" showInputMessage="1" showErrorMessage="1" error="リストから選択してください" sqref="N256" xr:uid="{779FA0FE-A77A-4171-BAA1-9BAA72504E7D}">
      <formula1>"○,　"</formula1>
    </dataValidation>
    <dataValidation type="list" imeMode="halfAlpha" allowBlank="1" showInputMessage="1" showErrorMessage="1" error="リストから選択してください" sqref="O256" xr:uid="{6D302139-CA33-4992-B9DD-6CB3D9D69B33}">
      <formula1>"○,　"</formula1>
    </dataValidation>
    <dataValidation type="list" imeMode="halfAlpha" allowBlank="1" showInputMessage="1" showErrorMessage="1" error="リストから選択してください" sqref="N257" xr:uid="{5729A8FA-5B79-468B-871A-2EFE253B9994}">
      <formula1>"○,　"</formula1>
    </dataValidation>
    <dataValidation type="list" imeMode="halfAlpha" allowBlank="1" showInputMessage="1" showErrorMessage="1" error="リストから選択してください" sqref="O257" xr:uid="{A8242D39-F73B-46EB-ACA6-68DAEB487C7C}">
      <formula1>"○,　"</formula1>
    </dataValidation>
    <dataValidation type="list" imeMode="halfAlpha" allowBlank="1" showInputMessage="1" showErrorMessage="1" error="リストから選択してください" sqref="N258" xr:uid="{FFA3E0EB-74C3-43FA-A6CF-FE599BA1E3F3}">
      <formula1>"○,　"</formula1>
    </dataValidation>
    <dataValidation type="list" imeMode="halfAlpha" allowBlank="1" showInputMessage="1" showErrorMessage="1" error="リストから選択してください" sqref="O258" xr:uid="{68FF503C-CED2-47E5-9343-3CCEDC7CD3E5}">
      <formula1>"○,　"</formula1>
    </dataValidation>
    <dataValidation type="list" imeMode="halfAlpha" allowBlank="1" showInputMessage="1" showErrorMessage="1" error="リストから選択してください" sqref="N259" xr:uid="{7A0CF2D7-8C04-4CB5-B0A7-1778CAB6EA16}">
      <formula1>"○,　"</formula1>
    </dataValidation>
    <dataValidation type="list" imeMode="halfAlpha" allowBlank="1" showInputMessage="1" showErrorMessage="1" error="リストから選択してください" sqref="O259" xr:uid="{A93EB1F6-9EC4-4DFF-A819-17A5AE35267A}">
      <formula1>"○,　"</formula1>
    </dataValidation>
    <dataValidation type="list" imeMode="halfAlpha" allowBlank="1" showInputMessage="1" showErrorMessage="1" error="リストから選択してください" sqref="N260" xr:uid="{9467C2B8-E904-41C2-AD98-8FAB475F2DD2}">
      <formula1>"○,　"</formula1>
    </dataValidation>
    <dataValidation type="list" imeMode="halfAlpha" allowBlank="1" showInputMessage="1" showErrorMessage="1" error="リストから選択してください" sqref="O260" xr:uid="{9F53644C-0DE3-4FDA-9A85-02ED5D63613B}">
      <formula1>"○,　"</formula1>
    </dataValidation>
    <dataValidation type="list" imeMode="halfAlpha" allowBlank="1" showInputMessage="1" showErrorMessage="1" error="リストから選択してください" sqref="N261" xr:uid="{3B5BD593-B9B3-4706-B849-E6A8AF4BE054}">
      <formula1>"○,　"</formula1>
    </dataValidation>
    <dataValidation type="list" imeMode="halfAlpha" allowBlank="1" showInputMessage="1" showErrorMessage="1" error="リストから選択してください" sqref="O261" xr:uid="{569B2D30-D7DF-4E3A-8757-B32FB23DBC5B}">
      <formula1>"○,　"</formula1>
    </dataValidation>
    <dataValidation type="list" imeMode="halfAlpha" allowBlank="1" showInputMessage="1" showErrorMessage="1" error="リストから選択してください" sqref="N262" xr:uid="{85CA8745-BE3C-4B11-8CBF-2351E3FE2E7C}">
      <formula1>"○,　"</formula1>
    </dataValidation>
    <dataValidation type="list" imeMode="halfAlpha" allowBlank="1" showInputMessage="1" showErrorMessage="1" error="リストから選択してください" sqref="O262" xr:uid="{EEBCA4B2-7DB7-486B-9F37-F09FF5E28DB6}">
      <formula1>"○,　"</formula1>
    </dataValidation>
    <dataValidation type="list" imeMode="halfAlpha" allowBlank="1" showInputMessage="1" showErrorMessage="1" error="リストから選択してください" sqref="N263" xr:uid="{4CC96F8B-639F-4ECA-8ABA-2684E23B02D5}">
      <formula1>"○,　"</formula1>
    </dataValidation>
    <dataValidation type="list" imeMode="halfAlpha" allowBlank="1" showInputMessage="1" showErrorMessage="1" error="リストから選択してください" sqref="O263" xr:uid="{3576D8D0-C73A-4526-A0FA-ACCDC83AEED3}">
      <formula1>"○,　"</formula1>
    </dataValidation>
    <dataValidation type="list" imeMode="halfAlpha" allowBlank="1" showInputMessage="1" showErrorMessage="1" error="リストから選択してください" sqref="N264" xr:uid="{4458EEB4-7EC8-41F5-B829-42F44CD49D72}">
      <formula1>"○,　"</formula1>
    </dataValidation>
    <dataValidation type="list" imeMode="halfAlpha" allowBlank="1" showInputMessage="1" showErrorMessage="1" error="リストから選択してください" sqref="O264" xr:uid="{84EC5311-2337-4F52-88F7-D72B6B8EED33}">
      <formula1>"○,　"</formula1>
    </dataValidation>
    <dataValidation type="list" imeMode="halfAlpha" allowBlank="1" showInputMessage="1" showErrorMessage="1" error="リストから選択してください" sqref="N265" xr:uid="{CEF0B5C9-BD0E-497E-8575-021A8E70BE16}">
      <formula1>"○,　"</formula1>
    </dataValidation>
    <dataValidation type="list" imeMode="halfAlpha" allowBlank="1" showInputMessage="1" showErrorMessage="1" error="リストから選択してください" sqref="O265" xr:uid="{85C4FB82-529F-4D6E-81CD-0880106FC90E}">
      <formula1>"○,　"</formula1>
    </dataValidation>
    <dataValidation type="list" imeMode="halfAlpha" allowBlank="1" showInputMessage="1" showErrorMessage="1" error="リストから選択してください" sqref="N266" xr:uid="{C7D48F21-4A65-434A-9CDD-A450D948D200}">
      <formula1>"○,　"</formula1>
    </dataValidation>
    <dataValidation type="list" imeMode="halfAlpha" allowBlank="1" showInputMessage="1" showErrorMessage="1" error="リストから選択してください" sqref="O266" xr:uid="{CA69DF1B-40DD-4EDE-AF9F-3E6141F03C7B}">
      <formula1>"○,　"</formula1>
    </dataValidation>
    <dataValidation type="list" imeMode="halfAlpha" allowBlank="1" showInputMessage="1" showErrorMessage="1" error="リストから選択してください" sqref="N267" xr:uid="{753A1836-D057-406D-A34B-0C6356584003}">
      <formula1>"○,　"</formula1>
    </dataValidation>
    <dataValidation type="list" imeMode="halfAlpha" allowBlank="1" showInputMessage="1" showErrorMessage="1" error="リストから選択してください" sqref="O267" xr:uid="{563CE7CB-C76F-4E96-A64E-2CC5C4063EDA}">
      <formula1>"○,　"</formula1>
    </dataValidation>
    <dataValidation type="list" imeMode="halfAlpha" allowBlank="1" showInputMessage="1" showErrorMessage="1" error="リストから選択してください" sqref="N268" xr:uid="{276315B0-3A5B-4A56-926B-8E71D3E1AD99}">
      <formula1>"○,　"</formula1>
    </dataValidation>
    <dataValidation type="list" imeMode="halfAlpha" allowBlank="1" showInputMessage="1" showErrorMessage="1" error="リストから選択してください" sqref="O268" xr:uid="{0E02C41C-1F06-45E8-8435-E36D2CEC07E0}">
      <formula1>"○,　"</formula1>
    </dataValidation>
    <dataValidation type="list" imeMode="halfAlpha" allowBlank="1" showInputMessage="1" showErrorMessage="1" error="リストから選択してください" sqref="N269" xr:uid="{33173613-5514-4C51-AABC-BCD25A9F6480}">
      <formula1>"○,　"</formula1>
    </dataValidation>
    <dataValidation type="list" imeMode="halfAlpha" allowBlank="1" showInputMessage="1" showErrorMessage="1" error="リストから選択してください" sqref="O269" xr:uid="{8623CA9E-FFFB-48B9-A838-4F8B8A2B107F}">
      <formula1>"○,　"</formula1>
    </dataValidation>
    <dataValidation type="list" imeMode="halfAlpha" allowBlank="1" showInputMessage="1" showErrorMessage="1" error="リストから選択してください" sqref="N270" xr:uid="{A54AC941-4485-4B75-ADB9-8CA6EE54D1EB}">
      <formula1>"○,　"</formula1>
    </dataValidation>
    <dataValidation type="list" imeMode="halfAlpha" allowBlank="1" showInputMessage="1" showErrorMessage="1" error="リストから選択してください" sqref="O270" xr:uid="{F65020F8-00DA-440C-990B-14715B7AF607}">
      <formula1>"○,　"</formula1>
    </dataValidation>
    <dataValidation type="list" imeMode="halfAlpha" allowBlank="1" showInputMessage="1" showErrorMessage="1" error="リストから選択してください" sqref="N271" xr:uid="{7C12A39D-685D-4229-8921-E606C2B59C03}">
      <formula1>"○,　"</formula1>
    </dataValidation>
    <dataValidation type="list" imeMode="halfAlpha" allowBlank="1" showInputMessage="1" showErrorMessage="1" error="リストから選択してください" sqref="O271" xr:uid="{7E41C274-C834-4719-8B81-FD949BF9A91E}">
      <formula1>"○,　"</formula1>
    </dataValidation>
    <dataValidation type="list" imeMode="halfAlpha" allowBlank="1" showInputMessage="1" showErrorMessage="1" error="リストから選択してください" sqref="N272" xr:uid="{82620C36-09AC-496A-AB10-F31E62AA40F2}">
      <formula1>"○,　"</formula1>
    </dataValidation>
    <dataValidation type="list" imeMode="halfAlpha" allowBlank="1" showInputMessage="1" showErrorMessage="1" error="リストから選択してください" sqref="O272" xr:uid="{7FD8B8E0-5EF2-419E-A689-656D5F3C73D8}">
      <formula1>"○,　"</formula1>
    </dataValidation>
    <dataValidation type="list" imeMode="halfAlpha" allowBlank="1" showInputMessage="1" showErrorMessage="1" error="リストから選択してください" sqref="N273" xr:uid="{E8EA9946-F464-4E18-946C-464AC741FA34}">
      <formula1>"○,　"</formula1>
    </dataValidation>
    <dataValidation type="list" imeMode="halfAlpha" allowBlank="1" showInputMessage="1" showErrorMessage="1" error="リストから選択してください" sqref="O273" xr:uid="{DCB40E4B-1BF6-4607-A166-02F4757C9C4D}">
      <formula1>"○,　"</formula1>
    </dataValidation>
    <dataValidation type="list" imeMode="halfAlpha" allowBlank="1" showInputMessage="1" showErrorMessage="1" error="リストから選択してください" sqref="N274" xr:uid="{4539B65A-67B3-4083-BCFA-14B9CF5A9697}">
      <formula1>"○,　"</formula1>
    </dataValidation>
    <dataValidation type="list" imeMode="halfAlpha" allowBlank="1" showInputMessage="1" showErrorMessage="1" error="リストから選択してください" sqref="O274" xr:uid="{6511928D-A071-4C9C-B3C1-D1FBA5515BDF}">
      <formula1>"○,　"</formula1>
    </dataValidation>
    <dataValidation type="list" imeMode="halfAlpha" allowBlank="1" showInputMessage="1" showErrorMessage="1" error="リストから選択してください" sqref="N275" xr:uid="{44CC4284-4F8C-40AF-B349-1A247FCA07EC}">
      <formula1>"○,　"</formula1>
    </dataValidation>
    <dataValidation type="list" imeMode="halfAlpha" allowBlank="1" showInputMessage="1" showErrorMessage="1" error="リストから選択してください" sqref="O275" xr:uid="{1BECBEE0-7210-4110-A622-4898EE2A1899}">
      <formula1>"○,　"</formula1>
    </dataValidation>
    <dataValidation type="list" imeMode="halfAlpha" allowBlank="1" showInputMessage="1" showErrorMessage="1" error="リストから選択してください" sqref="N276" xr:uid="{09B81E61-FCC8-4EC2-B819-B1BFE3A63035}">
      <formula1>"○,　"</formula1>
    </dataValidation>
    <dataValidation type="list" imeMode="halfAlpha" allowBlank="1" showInputMessage="1" showErrorMessage="1" error="リストから選択してください" sqref="O276" xr:uid="{A4843B4E-100B-4357-A193-74AFB0C86F07}">
      <formula1>"○,　"</formula1>
    </dataValidation>
    <dataValidation type="list" imeMode="halfAlpha" allowBlank="1" showInputMessage="1" showErrorMessage="1" error="リストから選択してください" sqref="N277" xr:uid="{0C02F137-419C-4669-9271-5000F97D3AC1}">
      <formula1>"○,　"</formula1>
    </dataValidation>
    <dataValidation type="list" imeMode="halfAlpha" allowBlank="1" showInputMessage="1" showErrorMessage="1" error="リストから選択してください" sqref="O277" xr:uid="{6C4EFB11-3E23-42B2-BBB9-1E78BE1D70F3}">
      <formula1>"○,　"</formula1>
    </dataValidation>
    <dataValidation type="list" imeMode="halfAlpha" allowBlank="1" showInputMessage="1" showErrorMessage="1" error="リストから選択してください" sqref="N278" xr:uid="{43E63031-E47B-4856-8CB3-794E45D7B2FB}">
      <formula1>"○,　"</formula1>
    </dataValidation>
    <dataValidation type="list" imeMode="halfAlpha" allowBlank="1" showInputMessage="1" showErrorMessage="1" error="リストから選択してください" sqref="O278" xr:uid="{2F77BA28-0BBA-4ADC-A69A-603C6D286E18}">
      <formula1>"○,　"</formula1>
    </dataValidation>
    <dataValidation type="list" imeMode="halfAlpha" allowBlank="1" showInputMessage="1" showErrorMessage="1" error="リストから選択してください" sqref="N279" xr:uid="{CD219CB5-91B6-4A46-9C46-DE3E09C78ECC}">
      <formula1>"○,　"</formula1>
    </dataValidation>
    <dataValidation type="list" imeMode="halfAlpha" allowBlank="1" showInputMessage="1" showErrorMessage="1" error="リストから選択してください" sqref="O279" xr:uid="{6024C74B-85BA-4882-BF8D-398E1FF4C021}">
      <formula1>"○,　"</formula1>
    </dataValidation>
    <dataValidation type="list" imeMode="halfAlpha" allowBlank="1" showInputMessage="1" showErrorMessage="1" error="リストから選択してください" sqref="N280" xr:uid="{75CE8D2D-E5E0-494C-8D52-F9A085586D77}">
      <formula1>"○,　"</formula1>
    </dataValidation>
    <dataValidation type="list" imeMode="halfAlpha" allowBlank="1" showInputMessage="1" showErrorMessage="1" error="リストから選択してください" sqref="O280" xr:uid="{8EACF28B-2280-4108-999C-E06DA0DB88AB}">
      <formula1>"○,　"</formula1>
    </dataValidation>
    <dataValidation type="list" imeMode="halfAlpha" allowBlank="1" showInputMessage="1" showErrorMessage="1" error="リストから選択してください" sqref="N281" xr:uid="{B97FB90D-FACE-4A52-87D2-94C7E773832B}">
      <formula1>"○,　"</formula1>
    </dataValidation>
    <dataValidation type="list" imeMode="halfAlpha" allowBlank="1" showInputMessage="1" showErrorMessage="1" error="リストから選択してください" sqref="O281" xr:uid="{B6CA7495-CE72-4B83-98B8-57D4830899E8}">
      <formula1>"○,　"</formula1>
    </dataValidation>
    <dataValidation type="list" imeMode="halfAlpha" allowBlank="1" showInputMessage="1" showErrorMessage="1" error="リストから選択してください" sqref="N282" xr:uid="{A8D02F7C-6508-4B05-B6DD-94D4FF5378CD}">
      <formula1>"○,　"</formula1>
    </dataValidation>
    <dataValidation type="list" imeMode="halfAlpha" allowBlank="1" showInputMessage="1" showErrorMessage="1" error="リストから選択してください" sqref="O282" xr:uid="{91425538-A259-486E-B452-0312A75D080C}">
      <formula1>"○,　"</formula1>
    </dataValidation>
    <dataValidation type="list" imeMode="halfAlpha" allowBlank="1" showInputMessage="1" showErrorMessage="1" error="リストから選択してください" sqref="N283" xr:uid="{B33A0E38-2D6A-4CE6-A466-5C3C7AAACC75}">
      <formula1>"○,　"</formula1>
    </dataValidation>
    <dataValidation type="list" imeMode="halfAlpha" allowBlank="1" showInputMessage="1" showErrorMessage="1" error="リストから選択してください" sqref="O283" xr:uid="{F6CD7D35-D319-4BEC-A7B1-EF0EAF1C436A}">
      <formula1>"○,　"</formula1>
    </dataValidation>
    <dataValidation type="list" imeMode="halfAlpha" allowBlank="1" showInputMessage="1" showErrorMessage="1" error="リストから選択してください" sqref="N284" xr:uid="{18FF724A-115B-4B4D-82E2-092A271F4888}">
      <formula1>"○,　"</formula1>
    </dataValidation>
    <dataValidation type="list" imeMode="halfAlpha" allowBlank="1" showInputMessage="1" showErrorMessage="1" error="リストから選択してください" sqref="O284" xr:uid="{6A71E391-C538-42B0-8DC4-CCF5AC986849}">
      <formula1>"○,　"</formula1>
    </dataValidation>
    <dataValidation type="list" imeMode="halfAlpha" allowBlank="1" showInputMessage="1" showErrorMessage="1" error="リストから選択してください" sqref="N285" xr:uid="{D36F1DBF-1A92-4F9E-9DC8-823C539C4563}">
      <formula1>"○,　"</formula1>
    </dataValidation>
    <dataValidation type="list" imeMode="halfAlpha" allowBlank="1" showInputMessage="1" showErrorMessage="1" error="リストから選択してください" sqref="O285" xr:uid="{2C888A85-5BE8-4710-9B67-6083DE92E9C4}">
      <formula1>"○,　"</formula1>
    </dataValidation>
    <dataValidation type="list" imeMode="halfAlpha" allowBlank="1" showInputMessage="1" showErrorMessage="1" error="リストから選択してください" sqref="N286" xr:uid="{CC4B20B4-CF59-486C-8337-232BEA797BE2}">
      <formula1>"○,　"</formula1>
    </dataValidation>
    <dataValidation type="list" imeMode="halfAlpha" allowBlank="1" showInputMessage="1" showErrorMessage="1" error="リストから選択してください" sqref="O286" xr:uid="{9850F84C-3AE8-415F-AD6B-0B8FB38E71E6}">
      <formula1>"○,　"</formula1>
    </dataValidation>
    <dataValidation type="list" imeMode="halfAlpha" allowBlank="1" showInputMessage="1" showErrorMessage="1" error="リストから選択してください" sqref="N287" xr:uid="{7B04B474-3103-498E-B407-2D3B359F8B6C}">
      <formula1>"○,　"</formula1>
    </dataValidation>
    <dataValidation type="list" imeMode="halfAlpha" allowBlank="1" showInputMessage="1" showErrorMessage="1" error="リストから選択してください" sqref="O287" xr:uid="{EECDF604-F44C-4155-837B-BA65F5C4BCE0}">
      <formula1>"○,　"</formula1>
    </dataValidation>
    <dataValidation type="list" imeMode="halfAlpha" allowBlank="1" showInputMessage="1" showErrorMessage="1" error="リストから選択してください" sqref="N288" xr:uid="{5C4816F0-C603-4DA2-A090-F0D98646C7BE}">
      <formula1>"○,　"</formula1>
    </dataValidation>
    <dataValidation type="list" imeMode="halfAlpha" allowBlank="1" showInputMessage="1" showErrorMessage="1" error="リストから選択してください" sqref="O288" xr:uid="{D8992B96-49F0-40AB-B436-2B4238CAFAFD}">
      <formula1>"○,　"</formula1>
    </dataValidation>
    <dataValidation type="list" imeMode="halfAlpha" allowBlank="1" showInputMessage="1" showErrorMessage="1" error="リストから選択してください" sqref="N289" xr:uid="{02BE63AF-6CFB-4AA7-A6D9-3AE6E6FC9E63}">
      <formula1>"○,　"</formula1>
    </dataValidation>
    <dataValidation type="list" imeMode="halfAlpha" allowBlank="1" showInputMessage="1" showErrorMessage="1" error="リストから選択してください" sqref="O289" xr:uid="{DA63C609-CC5F-4123-9FA6-45BD804C438A}">
      <formula1>"○,　"</formula1>
    </dataValidation>
    <dataValidation type="list" imeMode="halfAlpha" allowBlank="1" showInputMessage="1" showErrorMessage="1" error="リストから選択してください" sqref="N290" xr:uid="{180C3728-3C8F-447B-9E13-52860C44CAE8}">
      <formula1>"○,　"</formula1>
    </dataValidation>
    <dataValidation type="list" imeMode="halfAlpha" allowBlank="1" showInputMessage="1" showErrorMessage="1" error="リストから選択してください" sqref="O290" xr:uid="{E21E5BC6-2957-4345-A31E-145F9927A599}">
      <formula1>"○,　"</formula1>
    </dataValidation>
    <dataValidation type="list" imeMode="halfAlpha" allowBlank="1" showInputMessage="1" showErrorMessage="1" error="リストから選択してください" sqref="N291" xr:uid="{E2380051-5BBF-428B-9AF5-1B6DA98B70D4}">
      <formula1>"○,　"</formula1>
    </dataValidation>
    <dataValidation type="list" imeMode="halfAlpha" allowBlank="1" showInputMessage="1" showErrorMessage="1" error="リストから選択してください" sqref="O291" xr:uid="{3AEEC5AE-9658-4AE6-8A01-BC7EAE5425C2}">
      <formula1>"○,　"</formula1>
    </dataValidation>
    <dataValidation type="list" imeMode="halfAlpha" allowBlank="1" showInputMessage="1" showErrorMessage="1" error="リストから選択してください" sqref="N292" xr:uid="{32FCAA6D-6FAC-4C9C-AE7E-CE3F6D082D7D}">
      <formula1>"○,　"</formula1>
    </dataValidation>
    <dataValidation type="list" imeMode="halfAlpha" allowBlank="1" showInputMessage="1" showErrorMessage="1" error="リストから選択してください" sqref="O292" xr:uid="{F949BFF3-8405-45E1-85E2-EF09F4B45181}">
      <formula1>"○,　"</formula1>
    </dataValidation>
    <dataValidation type="list" imeMode="halfAlpha" allowBlank="1" showInputMessage="1" showErrorMessage="1" error="リストから選択してください" sqref="N293" xr:uid="{913C8525-B3EB-4D16-9B46-E42592420DE1}">
      <formula1>"○,　"</formula1>
    </dataValidation>
    <dataValidation type="list" imeMode="halfAlpha" allowBlank="1" showInputMessage="1" showErrorMessage="1" error="リストから選択してください" sqref="O293" xr:uid="{665F0A5F-B6D6-4AA8-BA5D-73C3D18C1F36}">
      <formula1>"○,　"</formula1>
    </dataValidation>
    <dataValidation type="list" imeMode="halfAlpha" allowBlank="1" showInputMessage="1" showErrorMessage="1" error="リストから選択してください" sqref="N294" xr:uid="{EAAD88E0-E8E6-4700-BBE0-CA7C8663E051}">
      <formula1>"○,　"</formula1>
    </dataValidation>
    <dataValidation type="list" imeMode="halfAlpha" allowBlank="1" showInputMessage="1" showErrorMessage="1" error="リストから選択してください" sqref="O294" xr:uid="{A6257167-43C0-4E5B-89BC-7018DD55299D}">
      <formula1>"○,　"</formula1>
    </dataValidation>
    <dataValidation type="list" imeMode="halfAlpha" allowBlank="1" showInputMessage="1" showErrorMessage="1" error="リストから選択してください" sqref="N295" xr:uid="{3A24602D-DFAE-42CC-A7CE-18263378D3F1}">
      <formula1>"○,　"</formula1>
    </dataValidation>
    <dataValidation type="list" imeMode="halfAlpha" allowBlank="1" showInputMessage="1" showErrorMessage="1" error="リストから選択してください" sqref="O295" xr:uid="{DC8D207F-89D1-4DAB-BFC0-A57A51F24F62}">
      <formula1>"○,　"</formula1>
    </dataValidation>
    <dataValidation type="list" imeMode="halfAlpha" allowBlank="1" showInputMessage="1" showErrorMessage="1" error="リストから選択してください" sqref="N296" xr:uid="{6C68B88D-945C-4B0E-830F-1AB04D4B1E52}">
      <formula1>"○,　"</formula1>
    </dataValidation>
    <dataValidation type="list" imeMode="halfAlpha" allowBlank="1" showInputMessage="1" showErrorMessage="1" error="リストから選択してください" sqref="O296" xr:uid="{B63B771A-92C4-48CD-BDB0-10C9EF32F8F6}">
      <formula1>"○,　"</formula1>
    </dataValidation>
    <dataValidation type="list" imeMode="halfAlpha" allowBlank="1" showInputMessage="1" showErrorMessage="1" error="リストから選択してください" sqref="N297" xr:uid="{2C8EE90A-203E-43BD-BB6A-C8913D096956}">
      <formula1>"○,　"</formula1>
    </dataValidation>
    <dataValidation type="list" imeMode="halfAlpha" allowBlank="1" showInputMessage="1" showErrorMessage="1" error="リストから選択してください" sqref="O297" xr:uid="{61DE9C62-7F6F-43B0-80A6-3495585A53AA}">
      <formula1>"○,　"</formula1>
    </dataValidation>
    <dataValidation type="list" imeMode="halfAlpha" allowBlank="1" showInputMessage="1" showErrorMessage="1" error="リストから選択してください" sqref="N298" xr:uid="{0AF48B8D-3820-4A09-83D8-CC30792B546C}">
      <formula1>"○,　"</formula1>
    </dataValidation>
    <dataValidation type="list" imeMode="halfAlpha" allowBlank="1" showInputMessage="1" showErrorMessage="1" error="リストから選択してください" sqref="O298" xr:uid="{2A2A2830-F50E-46AB-A96C-E30E7453B675}">
      <formula1>"○,　"</formula1>
    </dataValidation>
    <dataValidation type="list" imeMode="halfAlpha" allowBlank="1" showInputMessage="1" showErrorMessage="1" error="リストから選択してください" sqref="N299" xr:uid="{C21B14F2-F011-4F68-94C9-C34EEF7081A7}">
      <formula1>"○,　"</formula1>
    </dataValidation>
    <dataValidation type="list" imeMode="halfAlpha" allowBlank="1" showInputMessage="1" showErrorMessage="1" error="リストから選択してください" sqref="O299" xr:uid="{A1EF65FB-D4EF-41AA-93F0-6764FB27251E}">
      <formula1>"○,　"</formula1>
    </dataValidation>
    <dataValidation type="list" imeMode="halfAlpha" allowBlank="1" showInputMessage="1" showErrorMessage="1" error="リストから選択してください" sqref="N300" xr:uid="{A224C616-6623-4FD9-A9B2-B59F3B60D05C}">
      <formula1>"○,　"</formula1>
    </dataValidation>
    <dataValidation type="list" imeMode="halfAlpha" allowBlank="1" showInputMessage="1" showErrorMessage="1" error="リストから選択してください" sqref="O300" xr:uid="{414F5B3A-74CA-46ED-82E9-A776E25427E0}">
      <formula1>"○,　"</formula1>
    </dataValidation>
    <dataValidation type="list" imeMode="halfAlpha" allowBlank="1" showInputMessage="1" showErrorMessage="1" error="リストから選択してください" sqref="N301" xr:uid="{B0ACF55F-18E1-4A83-ACC2-0BD74CB3061A}">
      <formula1>"○,　"</formula1>
    </dataValidation>
    <dataValidation type="list" imeMode="halfAlpha" allowBlank="1" showInputMessage="1" showErrorMessage="1" error="リストから選択してください" sqref="O301" xr:uid="{DC36D4B6-113F-4C48-9F0F-670D80D23066}">
      <formula1>"○,　"</formula1>
    </dataValidation>
    <dataValidation type="list" imeMode="halfAlpha" allowBlank="1" showInputMessage="1" showErrorMessage="1" error="リストから選択してください" sqref="N302" xr:uid="{136B8724-4CFB-4C4D-953C-7E1A5E0C8474}">
      <formula1>"○,　"</formula1>
    </dataValidation>
    <dataValidation type="list" imeMode="halfAlpha" allowBlank="1" showInputMessage="1" showErrorMessage="1" error="リストから選択してください" sqref="O302" xr:uid="{28D41125-C535-4DEF-8716-43064BC8EFBC}">
      <formula1>"○,　"</formula1>
    </dataValidation>
    <dataValidation type="list" imeMode="halfAlpha" allowBlank="1" showInputMessage="1" showErrorMessage="1" error="リストから選択してください" sqref="N303" xr:uid="{5516C4EB-5A7B-4700-9004-3B4BCD0B67AC}">
      <formula1>"○,　"</formula1>
    </dataValidation>
    <dataValidation type="list" imeMode="halfAlpha" allowBlank="1" showInputMessage="1" showErrorMessage="1" error="リストから選択してください" sqref="O303" xr:uid="{E5E137FD-6F91-4146-834D-F6A821F2EF62}">
      <formula1>"○,　"</formula1>
    </dataValidation>
    <dataValidation type="list" imeMode="halfAlpha" allowBlank="1" showInputMessage="1" showErrorMessage="1" error="リストから選択してください" sqref="N304" xr:uid="{A3871844-09C7-4918-A35A-C1CE17BCD9C0}">
      <formula1>"○,　"</formula1>
    </dataValidation>
    <dataValidation type="list" imeMode="halfAlpha" allowBlank="1" showInputMessage="1" showErrorMessage="1" error="リストから選択してください" sqref="O304" xr:uid="{F89E3380-8A71-4B68-BB2D-14FE9A1B1FEC}">
      <formula1>"○,　"</formula1>
    </dataValidation>
    <dataValidation type="list" imeMode="halfAlpha" allowBlank="1" showInputMessage="1" showErrorMessage="1" error="リストから選択してください" sqref="N305" xr:uid="{88D0E5DD-4491-495D-A93E-6015B35E94A1}">
      <formula1>"○,　"</formula1>
    </dataValidation>
    <dataValidation type="list" imeMode="halfAlpha" allowBlank="1" showInputMessage="1" showErrorMessage="1" error="リストから選択してください" sqref="O305" xr:uid="{8FBC2CF3-EC6B-46E1-BACF-13E26A0EAF64}">
      <formula1>"○,　"</formula1>
    </dataValidation>
    <dataValidation type="list" imeMode="halfAlpha" allowBlank="1" showInputMessage="1" showErrorMessage="1" error="リストから選択してください" sqref="N306" xr:uid="{7048E80A-0A46-419A-AF26-99945676F5DA}">
      <formula1>"○,　"</formula1>
    </dataValidation>
    <dataValidation type="list" imeMode="halfAlpha" allowBlank="1" showInputMessage="1" showErrorMessage="1" error="リストから選択してください" sqref="O306" xr:uid="{C5B4E564-D159-490F-B18B-22C03D075525}">
      <formula1>"○,　"</formula1>
    </dataValidation>
    <dataValidation type="list" imeMode="halfAlpha" allowBlank="1" showInputMessage="1" showErrorMessage="1" error="リストから選択してください" sqref="N307" xr:uid="{1C0D7DB9-703E-4150-B569-DD3E694B8547}">
      <formula1>"○,　"</formula1>
    </dataValidation>
    <dataValidation type="list" imeMode="halfAlpha" allowBlank="1" showInputMessage="1" showErrorMessage="1" error="リストから選択してください" sqref="O307" xr:uid="{6422DDA5-BB31-4D18-AD73-DEDDF869867C}">
      <formula1>"○,　"</formula1>
    </dataValidation>
    <dataValidation type="list" imeMode="halfAlpha" allowBlank="1" showInputMessage="1" showErrorMessage="1" error="リストから選択してください" sqref="N308" xr:uid="{DBA20DD3-59C3-4642-ACBB-EBC07F861ED7}">
      <formula1>"○,　"</formula1>
    </dataValidation>
    <dataValidation type="list" imeMode="halfAlpha" allowBlank="1" showInputMessage="1" showErrorMessage="1" error="リストから選択してください" sqref="O308" xr:uid="{566C7797-9721-4A45-B2E1-653FB653A254}">
      <formula1>"○,　"</formula1>
    </dataValidation>
    <dataValidation type="list" imeMode="halfAlpha" allowBlank="1" showInputMessage="1" showErrorMessage="1" error="リストから選択してください" sqref="N309" xr:uid="{BDFE052D-40A5-4C11-8962-F0A1F51B44FB}">
      <formula1>"○,　"</formula1>
    </dataValidation>
    <dataValidation type="list" imeMode="halfAlpha" allowBlank="1" showInputMessage="1" showErrorMessage="1" error="リストから選択してください" sqref="O309" xr:uid="{6563E905-6001-4823-9405-2CE72E3748D1}">
      <formula1>"○,　"</formula1>
    </dataValidation>
    <dataValidation type="list" imeMode="halfAlpha" allowBlank="1" showInputMessage="1" showErrorMessage="1" error="リストから選択してください" sqref="N310" xr:uid="{EC3DB269-C3D3-4F9D-9B58-1F33DB30181C}">
      <formula1>"○,　"</formula1>
    </dataValidation>
    <dataValidation type="list" imeMode="halfAlpha" allowBlank="1" showInputMessage="1" showErrorMessage="1" error="リストから選択してください" sqref="O310" xr:uid="{38C10656-F110-49D8-A5C5-306D045097D4}">
      <formula1>"○,　"</formula1>
    </dataValidation>
    <dataValidation type="list" imeMode="halfAlpha" allowBlank="1" showInputMessage="1" showErrorMessage="1" error="リストから選択してください" sqref="N311" xr:uid="{63A686EE-EA46-47E2-ABBE-989508ADAA57}">
      <formula1>"○,　"</formula1>
    </dataValidation>
    <dataValidation type="list" imeMode="halfAlpha" allowBlank="1" showInputMessage="1" showErrorMessage="1" error="リストから選択してください" sqref="O311" xr:uid="{83C1316A-8A2F-4D3A-8AB2-8FF608DA4FDF}">
      <formula1>"○,　"</formula1>
    </dataValidation>
    <dataValidation type="list" imeMode="halfAlpha" allowBlank="1" showInputMessage="1" showErrorMessage="1" error="リストから選択してください" sqref="N312" xr:uid="{24CB8E84-58EF-4A67-826F-FF7DD4143528}">
      <formula1>"○,　"</formula1>
    </dataValidation>
    <dataValidation type="list" imeMode="halfAlpha" allowBlank="1" showInputMessage="1" showErrorMessage="1" error="リストから選択してください" sqref="O312" xr:uid="{7281F1DB-ECB3-4C21-8ADA-98B4ACD6F906}">
      <formula1>"○,　"</formula1>
    </dataValidation>
    <dataValidation type="list" imeMode="halfAlpha" allowBlank="1" showInputMessage="1" showErrorMessage="1" error="リストから選択してください" sqref="N313" xr:uid="{8DED4D6F-56BA-4C11-8675-C897C5EF87DC}">
      <formula1>"○,　"</formula1>
    </dataValidation>
    <dataValidation type="list" imeMode="halfAlpha" allowBlank="1" showInputMessage="1" showErrorMessage="1" error="リストから選択してください" sqref="O313" xr:uid="{EBFDA0DF-C3C2-4B9F-8405-A1A9CB5D650C}">
      <formula1>"○,　"</formula1>
    </dataValidation>
    <dataValidation type="list" imeMode="halfAlpha" allowBlank="1" showInputMessage="1" showErrorMessage="1" error="リストから選択してください" sqref="N314" xr:uid="{8284A0A6-7C06-416B-8126-35FA26C78467}">
      <formula1>"○,　"</formula1>
    </dataValidation>
    <dataValidation type="list" imeMode="halfAlpha" allowBlank="1" showInputMessage="1" showErrorMessage="1" error="リストから選択してください" sqref="O314" xr:uid="{3933A6FD-DB8D-4E2F-9052-98A3B1FCC733}">
      <formula1>"○,　"</formula1>
    </dataValidation>
    <dataValidation type="list" imeMode="halfAlpha" allowBlank="1" showInputMessage="1" showErrorMessage="1" error="リストから選択してください" sqref="N315" xr:uid="{43D859C7-3718-4249-B023-E7A89E189B2D}">
      <formula1>"○,　"</formula1>
    </dataValidation>
    <dataValidation type="list" imeMode="halfAlpha" allowBlank="1" showInputMessage="1" showErrorMessage="1" error="リストから選択してください" sqref="O315" xr:uid="{FC6A8567-DC8F-4D1F-92AA-1A72F2DD64A5}">
      <formula1>"○,　"</formula1>
    </dataValidation>
    <dataValidation type="list" imeMode="halfAlpha" allowBlank="1" showInputMessage="1" showErrorMessage="1" error="リストから選択してください" sqref="N316" xr:uid="{1BF2E8C7-01EA-412F-BCB7-8D539A9C00BB}">
      <formula1>"○,　"</formula1>
    </dataValidation>
    <dataValidation type="list" imeMode="halfAlpha" allowBlank="1" showInputMessage="1" showErrorMessage="1" error="リストから選択してください" sqref="O316" xr:uid="{A3272A25-05D9-430C-9D81-525CE87364FF}">
      <formula1>"○,　"</formula1>
    </dataValidation>
    <dataValidation type="list" imeMode="halfAlpha" allowBlank="1" showInputMessage="1" showErrorMessage="1" error="リストから選択してください" sqref="N317" xr:uid="{0AF60153-CBE8-4EA6-A947-0DAB25EA55BB}">
      <formula1>"○,　"</formula1>
    </dataValidation>
    <dataValidation type="list" imeMode="halfAlpha" allowBlank="1" showInputMessage="1" showErrorMessage="1" error="リストから選択してください" sqref="O317" xr:uid="{14D227F0-9995-42B6-942B-6B8F2958DE1D}">
      <formula1>"○,　"</formula1>
    </dataValidation>
    <dataValidation type="list" imeMode="halfAlpha" allowBlank="1" showInputMessage="1" showErrorMessage="1" error="リストから選択してください" sqref="N318" xr:uid="{D833002A-38DC-4094-AA19-6B02B88A8705}">
      <formula1>"○,　"</formula1>
    </dataValidation>
    <dataValidation type="list" imeMode="halfAlpha" allowBlank="1" showInputMessage="1" showErrorMessage="1" error="リストから選択してください" sqref="O318" xr:uid="{FF54D1EC-CB0F-44DD-8340-549F2B808AA8}">
      <formula1>"○,　"</formula1>
    </dataValidation>
    <dataValidation type="list" imeMode="halfAlpha" allowBlank="1" showInputMessage="1" showErrorMessage="1" error="リストから選択してください" sqref="N319" xr:uid="{809CB2AE-DB50-4F60-8001-D7D4C2F74E3B}">
      <formula1>"○,　"</formula1>
    </dataValidation>
    <dataValidation type="list" imeMode="halfAlpha" allowBlank="1" showInputMessage="1" showErrorMessage="1" error="リストから選択してください" sqref="O319" xr:uid="{AD309732-8A6E-4125-AB89-C1A8A2BCA115}">
      <formula1>"○,　"</formula1>
    </dataValidation>
    <dataValidation type="list" imeMode="halfAlpha" allowBlank="1" showInputMessage="1" showErrorMessage="1" error="リストから選択してください" sqref="N320" xr:uid="{78E2BE64-DB45-43D4-8449-C7363FBFCBA4}">
      <formula1>"○,　"</formula1>
    </dataValidation>
    <dataValidation type="list" imeMode="halfAlpha" allowBlank="1" showInputMessage="1" showErrorMessage="1" error="リストから選択してください" sqref="O320" xr:uid="{B6B5B791-14A5-496B-BDD5-34CF334EAB85}">
      <formula1>"○,　"</formula1>
    </dataValidation>
    <dataValidation type="list" imeMode="halfAlpha" allowBlank="1" showInputMessage="1" showErrorMessage="1" error="リストから選択してください" sqref="N321" xr:uid="{215EB827-2FCA-486D-B4BC-5D76FDC9EAF6}">
      <formula1>"○,　"</formula1>
    </dataValidation>
    <dataValidation type="list" imeMode="halfAlpha" allowBlank="1" showInputMessage="1" showErrorMessage="1" error="リストから選択してください" sqref="O321" xr:uid="{B905ABF4-211E-4801-8B1B-8D30D897D758}">
      <formula1>"○,　"</formula1>
    </dataValidation>
    <dataValidation type="list" imeMode="halfAlpha" allowBlank="1" showInputMessage="1" showErrorMessage="1" error="リストから選択してください" sqref="N322" xr:uid="{89B2EB77-8733-49BD-8322-DFD3AE194757}">
      <formula1>"○,　"</formula1>
    </dataValidation>
    <dataValidation type="list" imeMode="halfAlpha" allowBlank="1" showInputMessage="1" showErrorMessage="1" error="リストから選択してください" sqref="O322" xr:uid="{A7F5E067-3027-4CE4-A924-A680973E7C80}">
      <formula1>"○,　"</formula1>
    </dataValidation>
    <dataValidation type="list" imeMode="halfAlpha" allowBlank="1" showInputMessage="1" showErrorMessage="1" error="リストから選択してください" sqref="N323" xr:uid="{2FEB304D-9B1C-467B-87D1-F236D7EB94DD}">
      <formula1>"○,　"</formula1>
    </dataValidation>
    <dataValidation type="list" imeMode="halfAlpha" allowBlank="1" showInputMessage="1" showErrorMessage="1" error="リストから選択してください" sqref="O323" xr:uid="{D5C9AF2F-4F44-4C92-9D36-3AF757A548A9}">
      <formula1>"○,　"</formula1>
    </dataValidation>
    <dataValidation type="list" imeMode="halfAlpha" allowBlank="1" showInputMessage="1" showErrorMessage="1" error="リストから選択してください" sqref="N324" xr:uid="{77F43BB2-9ACC-44EA-914C-6092415B8E8C}">
      <formula1>"○,　"</formula1>
    </dataValidation>
    <dataValidation type="list" imeMode="halfAlpha" allowBlank="1" showInputMessage="1" showErrorMessage="1" error="リストから選択してください" sqref="O324" xr:uid="{BF2048DA-5DB7-4CE9-9417-63E51B3FEC53}">
      <formula1>"○,　"</formula1>
    </dataValidation>
    <dataValidation type="list" imeMode="halfAlpha" allowBlank="1" showInputMessage="1" showErrorMessage="1" error="リストから選択してください" sqref="N325" xr:uid="{50EECF71-F79E-4B8A-827E-949FF4A4BAE7}">
      <formula1>"○,　"</formula1>
    </dataValidation>
    <dataValidation type="list" imeMode="halfAlpha" allowBlank="1" showInputMessage="1" showErrorMessage="1" error="リストから選択してください" sqref="O325" xr:uid="{BFE771EF-AD6F-44C4-B499-92687F806505}">
      <formula1>"○,　"</formula1>
    </dataValidation>
    <dataValidation type="list" imeMode="halfAlpha" allowBlank="1" showInputMessage="1" showErrorMessage="1" error="リストから選択してください" sqref="N326" xr:uid="{5B76FBCA-AC22-4C58-B72E-8C2C1250BD7B}">
      <formula1>"○,　"</formula1>
    </dataValidation>
    <dataValidation type="list" imeMode="halfAlpha" allowBlank="1" showInputMessage="1" showErrorMessage="1" error="リストから選択してください" sqref="O326" xr:uid="{1BFC7C96-FE60-4F20-A54C-464579F925A2}">
      <formula1>"○,　"</formula1>
    </dataValidation>
    <dataValidation type="list" imeMode="halfAlpha" allowBlank="1" showInputMessage="1" showErrorMessage="1" error="リストから選択してください" sqref="N327" xr:uid="{B19CD078-7BCC-4246-BBDA-70EAA86067BD}">
      <formula1>"○,　"</formula1>
    </dataValidation>
    <dataValidation type="list" imeMode="halfAlpha" allowBlank="1" showInputMessage="1" showErrorMessage="1" error="リストから選択してください" sqref="O327" xr:uid="{3528AFB9-9225-4514-880F-9CE3F8E7681A}">
      <formula1>"○,　"</formula1>
    </dataValidation>
    <dataValidation type="list" imeMode="halfAlpha" allowBlank="1" showInputMessage="1" showErrorMessage="1" error="リストから選択してください" sqref="N328" xr:uid="{758D750E-CE60-421D-8EA2-71DB00CB30D2}">
      <formula1>"○,　"</formula1>
    </dataValidation>
    <dataValidation type="list" imeMode="halfAlpha" allowBlank="1" showInputMessage="1" showErrorMessage="1" error="リストから選択してください" sqref="O328" xr:uid="{1613AD93-87E2-4FC9-BD99-0925009F71FE}">
      <formula1>"○,　"</formula1>
    </dataValidation>
    <dataValidation type="list" imeMode="halfAlpha" allowBlank="1" showInputMessage="1" showErrorMessage="1" error="リストから選択してください" sqref="N329" xr:uid="{F98F5CBE-B678-4B90-86B0-EE647E9EC3EF}">
      <formula1>"○,　"</formula1>
    </dataValidation>
    <dataValidation type="list" imeMode="halfAlpha" allowBlank="1" showInputMessage="1" showErrorMessage="1" error="リストから選択してください" sqref="O329" xr:uid="{A468BCD4-8D51-4CF0-91A7-71B92E5CCA1D}">
      <formula1>"○,　"</formula1>
    </dataValidation>
    <dataValidation type="list" imeMode="halfAlpha" allowBlank="1" showInputMessage="1" showErrorMessage="1" error="リストから選択してください" sqref="N330" xr:uid="{D8F4F347-5BCA-47BB-8747-53883AFDC1CB}">
      <formula1>"○,　"</formula1>
    </dataValidation>
    <dataValidation type="list" imeMode="halfAlpha" allowBlank="1" showInputMessage="1" showErrorMessage="1" error="リストから選択してください" sqref="O330" xr:uid="{19A3EE1A-00CF-4D12-A1BD-0D55F13B530D}">
      <formula1>"○,　"</formula1>
    </dataValidation>
    <dataValidation type="list" imeMode="halfAlpha" allowBlank="1" showInputMessage="1" showErrorMessage="1" error="リストから選択してください" sqref="N331" xr:uid="{737EB6FA-A2CD-4BAD-BB53-EE09A4373997}">
      <formula1>"○,　"</formula1>
    </dataValidation>
    <dataValidation type="list" imeMode="halfAlpha" allowBlank="1" showInputMessage="1" showErrorMessage="1" error="リストから選択してください" sqref="O331" xr:uid="{779961A4-9EB3-460E-8734-DA6A8C450A87}">
      <formula1>"○,　"</formula1>
    </dataValidation>
    <dataValidation type="list" imeMode="halfAlpha" allowBlank="1" showInputMessage="1" showErrorMessage="1" error="リストから選択してください" sqref="N332" xr:uid="{4A5A2C7B-2B4C-4753-9B2A-5484FD1E5F51}">
      <formula1>"○,　"</formula1>
    </dataValidation>
    <dataValidation type="list" imeMode="halfAlpha" allowBlank="1" showInputMessage="1" showErrorMessage="1" error="リストから選択してください" sqref="O332" xr:uid="{CCF9A72A-5C60-4ACA-8D0C-2182BFEEC3F3}">
      <formula1>"○,　"</formula1>
    </dataValidation>
    <dataValidation type="list" imeMode="halfAlpha" allowBlank="1" showInputMessage="1" showErrorMessage="1" error="リストから選択してください" sqref="N333" xr:uid="{84947862-EB27-4D15-980B-F1B0F82F19C7}">
      <formula1>"○,　"</formula1>
    </dataValidation>
    <dataValidation type="list" imeMode="halfAlpha" allowBlank="1" showInputMessage="1" showErrorMessage="1" error="リストから選択してください" sqref="O333" xr:uid="{5086E03C-EA3C-4D8A-ABD0-D2D5972F3DD9}">
      <formula1>"○,　"</formula1>
    </dataValidation>
    <dataValidation type="list" imeMode="halfAlpha" allowBlank="1" showInputMessage="1" showErrorMessage="1" error="リストから選択してください" sqref="N334" xr:uid="{29A005A1-6585-41F1-BE95-D7045AAF7D57}">
      <formula1>"○,　"</formula1>
    </dataValidation>
    <dataValidation type="list" imeMode="halfAlpha" allowBlank="1" showInputMessage="1" showErrorMessage="1" error="リストから選択してください" sqref="O334" xr:uid="{6BCF295D-F89A-4CB2-B192-967B5D1AD2EF}">
      <formula1>"○,　"</formula1>
    </dataValidation>
    <dataValidation type="list" imeMode="halfAlpha" allowBlank="1" showInputMessage="1" showErrorMessage="1" error="リストから選択してください" sqref="N335" xr:uid="{48923030-31BF-4F33-B49A-839B14346D6E}">
      <formula1>"○,　"</formula1>
    </dataValidation>
    <dataValidation type="list" imeMode="halfAlpha" allowBlank="1" showInputMessage="1" showErrorMessage="1" error="リストから選択してください" sqref="O335" xr:uid="{20A32DEA-E3BC-4DCA-86CC-17F683851989}">
      <formula1>"○,　"</formula1>
    </dataValidation>
    <dataValidation type="list" imeMode="halfAlpha" allowBlank="1" showInputMessage="1" showErrorMessage="1" error="リストから選択してください" sqref="N336" xr:uid="{B21339EC-635F-47DE-BC84-81FD71FA8AB4}">
      <formula1>"○,　"</formula1>
    </dataValidation>
    <dataValidation type="list" imeMode="halfAlpha" allowBlank="1" showInputMessage="1" showErrorMessage="1" error="リストから選択してください" sqref="O336" xr:uid="{F349030B-0F27-461C-8A93-A49ABD8135F6}">
      <formula1>"○,　"</formula1>
    </dataValidation>
    <dataValidation type="list" imeMode="halfAlpha" allowBlank="1" showInputMessage="1" showErrorMessage="1" error="リストから選択してください" sqref="N337" xr:uid="{C37D1752-90BC-4484-9C25-351153A77660}">
      <formula1>"○,　"</formula1>
    </dataValidation>
    <dataValidation type="list" imeMode="halfAlpha" allowBlank="1" showInputMessage="1" showErrorMessage="1" error="リストから選択してください" sqref="O337" xr:uid="{80AC4BEB-873E-49D7-BDE0-C23ED4645381}">
      <formula1>"○,　"</formula1>
    </dataValidation>
    <dataValidation type="list" imeMode="halfAlpha" allowBlank="1" showInputMessage="1" showErrorMessage="1" error="リストから選択してください" sqref="N338" xr:uid="{35DE75A1-E15D-46BC-AA96-6149130659D7}">
      <formula1>"○,　"</formula1>
    </dataValidation>
    <dataValidation type="list" imeMode="halfAlpha" allowBlank="1" showInputMessage="1" showErrorMessage="1" error="リストから選択してください" sqref="O338" xr:uid="{4F6C5E79-6E17-4352-96D6-34DA95E27405}">
      <formula1>"○,　"</formula1>
    </dataValidation>
    <dataValidation type="list" imeMode="halfAlpha" allowBlank="1" showInputMessage="1" showErrorMessage="1" error="リストから選択してください" sqref="N339" xr:uid="{873FE4BD-4062-4B09-B532-D8C5EE41161F}">
      <formula1>"○,　"</formula1>
    </dataValidation>
    <dataValidation type="list" imeMode="halfAlpha" allowBlank="1" showInputMessage="1" showErrorMessage="1" error="リストから選択してください" sqref="O339" xr:uid="{BDB83480-DA47-4DC7-B39F-056A30D183AC}">
      <formula1>"○,　"</formula1>
    </dataValidation>
    <dataValidation type="list" imeMode="halfAlpha" allowBlank="1" showInputMessage="1" showErrorMessage="1" error="リストから選択してください" sqref="N340" xr:uid="{8712866E-F3B3-46C8-B164-937B5BA3E070}">
      <formula1>"○,　"</formula1>
    </dataValidation>
    <dataValidation type="list" imeMode="halfAlpha" allowBlank="1" showInputMessage="1" showErrorMessage="1" error="リストから選択してください" sqref="O340" xr:uid="{29498449-2D68-4A6F-B97F-55E777ED071B}">
      <formula1>"○,　"</formula1>
    </dataValidation>
    <dataValidation type="list" imeMode="halfAlpha" allowBlank="1" showInputMessage="1" showErrorMessage="1" error="リストから選択してください" sqref="N341" xr:uid="{0DCE18A1-62CC-4BB7-963F-4BC3BE9EF58A}">
      <formula1>"○,　"</formula1>
    </dataValidation>
    <dataValidation type="list" imeMode="halfAlpha" allowBlank="1" showInputMessage="1" showErrorMessage="1" error="リストから選択してください" sqref="O341" xr:uid="{45DC04DC-7B57-4238-962B-2A222E821F6E}">
      <formula1>"○,　"</formula1>
    </dataValidation>
    <dataValidation type="list" imeMode="halfAlpha" allowBlank="1" showInputMessage="1" showErrorMessage="1" error="リストから選択してください" sqref="N342" xr:uid="{E597CB38-82F3-4B65-95CF-F218DFD5994D}">
      <formula1>"○,　"</formula1>
    </dataValidation>
    <dataValidation type="list" imeMode="halfAlpha" allowBlank="1" showInputMessage="1" showErrorMessage="1" error="リストから選択してください" sqref="O342" xr:uid="{5AE5708F-B8CB-44C8-BA20-E25647B83533}">
      <formula1>"○,　"</formula1>
    </dataValidation>
    <dataValidation type="list" imeMode="halfAlpha" allowBlank="1" showInputMessage="1" showErrorMessage="1" error="リストから選択してください" sqref="N343" xr:uid="{70DCD822-CF9F-4363-8404-15F1449BDEBE}">
      <formula1>"○,　"</formula1>
    </dataValidation>
    <dataValidation type="list" imeMode="halfAlpha" allowBlank="1" showInputMessage="1" showErrorMessage="1" error="リストから選択してください" sqref="O343" xr:uid="{6799CDDD-3FAA-4693-B388-89BDC4B5B465}">
      <formula1>"○,　"</formula1>
    </dataValidation>
    <dataValidation type="list" imeMode="halfAlpha" allowBlank="1" showInputMessage="1" showErrorMessage="1" error="リストから選択してください" sqref="N344" xr:uid="{389AAC25-E84D-416D-925E-E86CFB5495CC}">
      <formula1>"○,　"</formula1>
    </dataValidation>
    <dataValidation type="list" imeMode="halfAlpha" allowBlank="1" showInputMessage="1" showErrorMessage="1" error="リストから選択してください" sqref="O344" xr:uid="{8666ABCD-646E-472B-891C-7EBD7609C423}">
      <formula1>"○,　"</formula1>
    </dataValidation>
    <dataValidation type="list" imeMode="halfAlpha" allowBlank="1" showInputMessage="1" showErrorMessage="1" error="リストから選択してください" sqref="N345" xr:uid="{66892588-4E7A-4003-A7CA-D76EC7AA9F35}">
      <formula1>"○,　"</formula1>
    </dataValidation>
    <dataValidation type="list" imeMode="halfAlpha" allowBlank="1" showInputMessage="1" showErrorMessage="1" error="リストから選択してください" sqref="O345" xr:uid="{28B4353B-F45F-4133-93BA-8A33B3AB15C5}">
      <formula1>"○,　"</formula1>
    </dataValidation>
    <dataValidation type="list" imeMode="halfAlpha" allowBlank="1" showInputMessage="1" showErrorMessage="1" error="リストから選択してください" sqref="N346" xr:uid="{FCE7EA35-D693-404C-AA0C-73E3E6AA331C}">
      <formula1>"○,　"</formula1>
    </dataValidation>
    <dataValidation type="list" imeMode="halfAlpha" allowBlank="1" showInputMessage="1" showErrorMessage="1" error="リストから選択してください" sqref="O346" xr:uid="{CF42BB97-C9A5-4543-912D-0A5F0989CBC1}">
      <formula1>"○,　"</formula1>
    </dataValidation>
    <dataValidation type="list" imeMode="halfAlpha" allowBlank="1" showInputMessage="1" showErrorMessage="1" error="リストから選択してください" sqref="N347" xr:uid="{051AA116-8D97-4774-9CEB-E2A6CF273E9C}">
      <formula1>"○,　"</formula1>
    </dataValidation>
    <dataValidation type="list" imeMode="halfAlpha" allowBlank="1" showInputMessage="1" showErrorMessage="1" error="リストから選択してください" sqref="O347" xr:uid="{9C72659C-31BD-494D-8629-8C04888D0F5A}">
      <formula1>"○,　"</formula1>
    </dataValidation>
    <dataValidation type="list" imeMode="halfAlpha" allowBlank="1" showInputMessage="1" showErrorMessage="1" error="リストから選択してください" sqref="N348" xr:uid="{E20B9385-D60A-4E34-9AC9-ED6629C5E5A1}">
      <formula1>"○,　"</formula1>
    </dataValidation>
    <dataValidation type="list" imeMode="halfAlpha" allowBlank="1" showInputMessage="1" showErrorMessage="1" error="リストから選択してください" sqref="O348" xr:uid="{B0AEB5BB-DF8C-4710-B7C8-25A66F2B363B}">
      <formula1>"○,　"</formula1>
    </dataValidation>
    <dataValidation type="list" imeMode="halfAlpha" allowBlank="1" showInputMessage="1" showErrorMessage="1" error="リストから選択してください" sqref="N349" xr:uid="{948630B5-9081-48A4-A9DD-927CDA5382EF}">
      <formula1>"○,　"</formula1>
    </dataValidation>
    <dataValidation type="list" imeMode="halfAlpha" allowBlank="1" showInputMessage="1" showErrorMessage="1" error="リストから選択してください" sqref="O349" xr:uid="{091637AB-C555-4DEA-8B35-67EB4FBEDA41}">
      <formula1>"○,　"</formula1>
    </dataValidation>
    <dataValidation type="list" imeMode="halfAlpha" allowBlank="1" showInputMessage="1" showErrorMessage="1" error="リストから選択してください" sqref="N350" xr:uid="{20EE088A-F644-40BB-A611-A0FCCFBD0B65}">
      <formula1>"○,　"</formula1>
    </dataValidation>
    <dataValidation type="list" imeMode="halfAlpha" allowBlank="1" showInputMessage="1" showErrorMessage="1" error="リストから選択してください" sqref="O350" xr:uid="{8EEAEE02-69E9-4A2B-B06A-2F21C9316675}">
      <formula1>"○,　"</formula1>
    </dataValidation>
    <dataValidation type="list" imeMode="halfAlpha" allowBlank="1" showInputMessage="1" showErrorMessage="1" error="リストから選択してください" sqref="N351" xr:uid="{ABD220F6-44DF-45DB-A38E-5BE75CF6C928}">
      <formula1>"○,　"</formula1>
    </dataValidation>
    <dataValidation type="list" imeMode="halfAlpha" allowBlank="1" showInputMessage="1" showErrorMessage="1" error="リストから選択してください" sqref="O351" xr:uid="{D96CB78C-6D2F-47E8-9EE7-8B618B0AFBF0}">
      <formula1>"○,　"</formula1>
    </dataValidation>
    <dataValidation type="list" imeMode="halfAlpha" allowBlank="1" showInputMessage="1" showErrorMessage="1" error="リストから選択してください" sqref="N352" xr:uid="{62C44495-2080-4FAB-9D74-5FA4F0DCA92B}">
      <formula1>"○,　"</formula1>
    </dataValidation>
    <dataValidation type="list" imeMode="halfAlpha" allowBlank="1" showInputMessage="1" showErrorMessage="1" error="リストから選択してください" sqref="O352" xr:uid="{89F3B6B2-A254-486E-94E2-4B2E87B74A75}">
      <formula1>"○,　"</formula1>
    </dataValidation>
    <dataValidation type="list" imeMode="halfAlpha" allowBlank="1" showInputMessage="1" showErrorMessage="1" error="リストから選択してください" sqref="N353" xr:uid="{2F496E17-662D-45B9-92E0-B16F0DB97B67}">
      <formula1>"○,　"</formula1>
    </dataValidation>
    <dataValidation type="list" imeMode="halfAlpha" allowBlank="1" showInputMessage="1" showErrorMessage="1" error="リストから選択してください" sqref="O353" xr:uid="{401C76E0-2F42-44E8-A590-F522F82D939A}">
      <formula1>"○,　"</formula1>
    </dataValidation>
    <dataValidation type="list" imeMode="halfAlpha" allowBlank="1" showInputMessage="1" showErrorMessage="1" error="リストから選択してください" sqref="N354" xr:uid="{820AE927-3FA8-4FD0-B8EF-FD2DED41A56E}">
      <formula1>"○,　"</formula1>
    </dataValidation>
    <dataValidation type="list" imeMode="halfAlpha" allowBlank="1" showInputMessage="1" showErrorMessage="1" error="リストから選択してください" sqref="O354" xr:uid="{C19FA304-6740-4D53-88E1-EA26F0D01A78}">
      <formula1>"○,　"</formula1>
    </dataValidation>
    <dataValidation type="list" imeMode="halfAlpha" allowBlank="1" showInputMessage="1" showErrorMessage="1" error="リストから選択してください" sqref="N355" xr:uid="{8BC22C82-9A9B-47C1-9C69-6F903605A522}">
      <formula1>"○,　"</formula1>
    </dataValidation>
    <dataValidation type="list" imeMode="halfAlpha" allowBlank="1" showInputMessage="1" showErrorMessage="1" error="リストから選択してください" sqref="O355" xr:uid="{41837195-4B16-47B7-8526-829AF4A52477}">
      <formula1>"○,　"</formula1>
    </dataValidation>
    <dataValidation type="list" imeMode="halfAlpha" allowBlank="1" showInputMessage="1" showErrorMessage="1" error="リストから選択してください" sqref="N356" xr:uid="{80237218-E03A-4CB5-9472-114D3AEE4F7C}">
      <formula1>"○,　"</formula1>
    </dataValidation>
    <dataValidation type="list" imeMode="halfAlpha" allowBlank="1" showInputMessage="1" showErrorMessage="1" error="リストから選択してください" sqref="O356" xr:uid="{F69FF308-2E85-4066-927D-6895D3B0DCD0}">
      <formula1>"○,　"</formula1>
    </dataValidation>
    <dataValidation type="list" imeMode="halfAlpha" allowBlank="1" showInputMessage="1" showErrorMessage="1" error="リストから選択してください" sqref="N357" xr:uid="{677354CD-65BD-4AF5-BC08-EB5241EBC574}">
      <formula1>"○,　"</formula1>
    </dataValidation>
    <dataValidation type="list" imeMode="halfAlpha" allowBlank="1" showInputMessage="1" showErrorMessage="1" error="リストから選択してください" sqref="O357" xr:uid="{BE77102A-F25A-4C5A-B1DA-39D75E588EEE}">
      <formula1>"○,　"</formula1>
    </dataValidation>
    <dataValidation type="list" imeMode="halfAlpha" allowBlank="1" showInputMessage="1" showErrorMessage="1" error="リストから選択してください" sqref="N358" xr:uid="{47DC524D-C735-412F-B9EB-EE9C3D49C8F3}">
      <formula1>"○,　"</formula1>
    </dataValidation>
    <dataValidation type="list" imeMode="halfAlpha" allowBlank="1" showInputMessage="1" showErrorMessage="1" error="リストから選択してください" sqref="O358" xr:uid="{7D1A3001-F538-472F-B577-5011FCEBDF61}">
      <formula1>"○,　"</formula1>
    </dataValidation>
    <dataValidation type="list" imeMode="halfAlpha" allowBlank="1" showInputMessage="1" showErrorMessage="1" error="リストから選択してください" sqref="N359" xr:uid="{AC4702E8-E37D-4641-9D87-9D449EAC04A1}">
      <formula1>"○,　"</formula1>
    </dataValidation>
    <dataValidation type="list" imeMode="halfAlpha" allowBlank="1" showInputMessage="1" showErrorMessage="1" error="リストから選択してください" sqref="O359" xr:uid="{C5A53A50-61D6-4E4F-972B-5F6C90255F16}">
      <formula1>"○,　"</formula1>
    </dataValidation>
    <dataValidation type="list" imeMode="halfAlpha" allowBlank="1" showInputMessage="1" showErrorMessage="1" error="リストから選択してください" sqref="N360" xr:uid="{B1284C7A-0427-4983-A1E9-D91142AE03F5}">
      <formula1>"○,　"</formula1>
    </dataValidation>
    <dataValidation type="list" imeMode="halfAlpha" allowBlank="1" showInputMessage="1" showErrorMessage="1" error="リストから選択してください" sqref="O360" xr:uid="{413BBBFD-E527-4A47-A32A-E9E4CE99A7A1}">
      <formula1>"○,　"</formula1>
    </dataValidation>
    <dataValidation type="list" imeMode="halfAlpha" allowBlank="1" showInputMessage="1" showErrorMessage="1" error="リストから選択してください" sqref="N361" xr:uid="{2745CA0F-F420-47B5-84C4-07D2B49BA9AC}">
      <formula1>"○,　"</formula1>
    </dataValidation>
    <dataValidation type="list" imeMode="halfAlpha" allowBlank="1" showInputMessage="1" showErrorMessage="1" error="リストから選択してください" sqref="O361" xr:uid="{5B0357C9-FE40-44EE-AF7A-E9FD74544221}">
      <formula1>"○,　"</formula1>
    </dataValidation>
    <dataValidation type="list" imeMode="halfAlpha" allowBlank="1" showInputMessage="1" showErrorMessage="1" error="リストから選択してください" sqref="N362" xr:uid="{D67D0E8E-2CEA-4B8B-BBF6-63C73E5902CC}">
      <formula1>"○,　"</formula1>
    </dataValidation>
    <dataValidation type="list" imeMode="halfAlpha" allowBlank="1" showInputMessage="1" showErrorMessage="1" error="リストから選択してください" sqref="O362" xr:uid="{3FB0DC18-BEFE-4335-8C1E-5417682D999F}">
      <formula1>"○,　"</formula1>
    </dataValidation>
    <dataValidation type="list" imeMode="halfAlpha" allowBlank="1" showInputMessage="1" showErrorMessage="1" error="リストから選択してください" sqref="N363" xr:uid="{5D88DFEE-2035-4526-9801-340049C7CE40}">
      <formula1>"○,　"</formula1>
    </dataValidation>
    <dataValidation type="list" imeMode="halfAlpha" allowBlank="1" showInputMessage="1" showErrorMessage="1" error="リストから選択してください" sqref="O363" xr:uid="{ECA39167-A843-4CD6-8F20-DDBDA9B21AD6}">
      <formula1>"○,　"</formula1>
    </dataValidation>
    <dataValidation type="list" imeMode="halfAlpha" allowBlank="1" showInputMessage="1" showErrorMessage="1" error="リストから選択してください" sqref="N364" xr:uid="{86F565CE-34BA-4D29-A11A-0B24AE2814CD}">
      <formula1>"○,　"</formula1>
    </dataValidation>
    <dataValidation type="list" imeMode="halfAlpha" allowBlank="1" showInputMessage="1" showErrorMessage="1" error="リストから選択してください" sqref="O364" xr:uid="{E782F41C-ED6F-402A-8E2C-0256609A4E94}">
      <formula1>"○,　"</formula1>
    </dataValidation>
    <dataValidation type="list" imeMode="halfAlpha" allowBlank="1" showInputMessage="1" showErrorMessage="1" error="リストから選択してください" sqref="N365" xr:uid="{75C5D32B-805A-4813-991F-8984E75F9AAC}">
      <formula1>"○,　"</formula1>
    </dataValidation>
    <dataValidation type="list" imeMode="halfAlpha" allowBlank="1" showInputMessage="1" showErrorMessage="1" error="リストから選択してください" sqref="O365" xr:uid="{3F3D2958-2F25-4A45-BB64-DAA1C8577984}">
      <formula1>"○,　"</formula1>
    </dataValidation>
    <dataValidation type="list" imeMode="halfAlpha" allowBlank="1" showInputMessage="1" showErrorMessage="1" error="リストから選択してください" sqref="N366" xr:uid="{4ABC6978-8D37-4C8D-99E4-DC49CD28B410}">
      <formula1>"○,　"</formula1>
    </dataValidation>
    <dataValidation type="list" imeMode="halfAlpha" allowBlank="1" showInputMessage="1" showErrorMessage="1" error="リストから選択してください" sqref="O366" xr:uid="{D7818C24-9CCB-4D6E-8C10-D67D44FCB38B}">
      <formula1>"○,　"</formula1>
    </dataValidation>
    <dataValidation type="list" imeMode="halfAlpha" allowBlank="1" showInputMessage="1" showErrorMessage="1" error="リストから選択してください" sqref="N367" xr:uid="{C6E04DB6-5648-401B-B19A-1CCEFDA3A99B}">
      <formula1>"○,　"</formula1>
    </dataValidation>
    <dataValidation type="list" imeMode="halfAlpha" allowBlank="1" showInputMessage="1" showErrorMessage="1" error="リストから選択してください" sqref="O367" xr:uid="{783AC4FA-C0C8-49DF-B3DE-CD9A146F20EC}">
      <formula1>"○,　"</formula1>
    </dataValidation>
    <dataValidation type="list" imeMode="halfAlpha" allowBlank="1" showInputMessage="1" showErrorMessage="1" error="リストから選択してください" sqref="N368" xr:uid="{185C56D8-FDCD-44B9-B682-7B45CF1297DF}">
      <formula1>"○,　"</formula1>
    </dataValidation>
    <dataValidation type="list" imeMode="halfAlpha" allowBlank="1" showInputMessage="1" showErrorMessage="1" error="リストから選択してください" sqref="O368" xr:uid="{85B3FA3F-878E-4056-B05D-A9A4CAF14DD4}">
      <formula1>"○,　"</formula1>
    </dataValidation>
    <dataValidation type="list" imeMode="halfAlpha" allowBlank="1" showInputMessage="1" showErrorMessage="1" error="リストから選択してください" sqref="N369" xr:uid="{FAA9B0CF-EDFB-46FA-87DD-8AE990DCE823}">
      <formula1>"○,　"</formula1>
    </dataValidation>
    <dataValidation type="list" imeMode="halfAlpha" allowBlank="1" showInputMessage="1" showErrorMessage="1" error="リストから選択してください" sqref="O369" xr:uid="{1F5E7F68-8F03-440B-86A6-7F4BB4CA6CE8}">
      <formula1>"○,　"</formula1>
    </dataValidation>
    <dataValidation type="list" imeMode="halfAlpha" allowBlank="1" showInputMessage="1" showErrorMessage="1" error="リストから選択してください" sqref="N370" xr:uid="{DB3908C3-60E4-4E9F-AF06-69CB76B4E24C}">
      <formula1>"○,　"</formula1>
    </dataValidation>
    <dataValidation type="list" imeMode="halfAlpha" allowBlank="1" showInputMessage="1" showErrorMessage="1" error="リストから選択してください" sqref="O370" xr:uid="{067479A0-6F54-4807-A57A-7A37BAD92983}">
      <formula1>"○,　"</formula1>
    </dataValidation>
    <dataValidation type="list" imeMode="halfAlpha" allowBlank="1" showInputMessage="1" showErrorMessage="1" error="リストから選択してください" sqref="N371" xr:uid="{2201D106-A272-4D23-A87A-2AC6832A9A0E}">
      <formula1>"○,　"</formula1>
    </dataValidation>
    <dataValidation type="list" imeMode="halfAlpha" allowBlank="1" showInputMessage="1" showErrorMessage="1" error="リストから選択してください" sqref="O371" xr:uid="{9F42A339-9FC3-48A7-8507-152B7B839E6A}">
      <formula1>"○,　"</formula1>
    </dataValidation>
    <dataValidation type="list" imeMode="halfAlpha" allowBlank="1" showInputMessage="1" showErrorMessage="1" error="リストから選択してください" sqref="N372" xr:uid="{283F2B15-470A-4899-BC45-2C6FADBFA333}">
      <formula1>"○,　"</formula1>
    </dataValidation>
    <dataValidation type="list" imeMode="halfAlpha" allowBlank="1" showInputMessage="1" showErrorMessage="1" error="リストから選択してください" sqref="O372" xr:uid="{1BBE5A92-8E4D-49DC-8AC5-DDEC1850C33C}">
      <formula1>"○,　"</formula1>
    </dataValidation>
    <dataValidation type="list" imeMode="halfAlpha" allowBlank="1" showInputMessage="1" showErrorMessage="1" error="リストから選択してください" sqref="N373" xr:uid="{9F91BDC7-B288-4248-B560-21288E268AC0}">
      <formula1>"○,　"</formula1>
    </dataValidation>
    <dataValidation type="list" imeMode="halfAlpha" allowBlank="1" showInputMessage="1" showErrorMessage="1" error="リストから選択してください" sqref="O373" xr:uid="{4B44AD2D-0BFA-4C17-8A77-968C720F88FA}">
      <formula1>"○,　"</formula1>
    </dataValidation>
    <dataValidation type="list" imeMode="halfAlpha" allowBlank="1" showInputMessage="1" showErrorMessage="1" error="リストから選択してください" sqref="N374" xr:uid="{455B423F-756A-4E3E-A178-FFCA0254D2E6}">
      <formula1>"○,　"</formula1>
    </dataValidation>
    <dataValidation type="list" imeMode="halfAlpha" allowBlank="1" showInputMessage="1" showErrorMessage="1" error="リストから選択してください" sqref="O374" xr:uid="{91D06BF0-26CB-4F7F-A573-3E21C0CEC896}">
      <formula1>"○,　"</formula1>
    </dataValidation>
    <dataValidation type="list" imeMode="halfAlpha" allowBlank="1" showInputMessage="1" showErrorMessage="1" error="リストから選択してください" sqref="N375" xr:uid="{49234B92-CD25-4840-9073-FF87F30D3CAF}">
      <formula1>"○,　"</formula1>
    </dataValidation>
    <dataValidation type="list" imeMode="halfAlpha" allowBlank="1" showInputMessage="1" showErrorMessage="1" error="リストから選択してください" sqref="O375" xr:uid="{B63BC18E-CE74-4F7B-B758-F329FE48E530}">
      <formula1>"○,　"</formula1>
    </dataValidation>
    <dataValidation type="list" imeMode="halfAlpha" allowBlank="1" showInputMessage="1" showErrorMessage="1" error="リストから選択してください" sqref="N376" xr:uid="{3C929C18-C339-4246-8385-80CDBDA1B9A1}">
      <formula1>"○,　"</formula1>
    </dataValidation>
    <dataValidation type="list" imeMode="halfAlpha" allowBlank="1" showInputMessage="1" showErrorMessage="1" error="リストから選択してください" sqref="O376" xr:uid="{A1F54215-EB8C-40C6-BCC8-EAD8F50BB949}">
      <formula1>"○,　"</formula1>
    </dataValidation>
    <dataValidation type="list" imeMode="halfAlpha" allowBlank="1" showInputMessage="1" showErrorMessage="1" error="リストから選択してください" sqref="N377" xr:uid="{02864576-1842-4FBB-9706-9DE37ABFF4CF}">
      <formula1>"○,　"</formula1>
    </dataValidation>
    <dataValidation type="list" imeMode="halfAlpha" allowBlank="1" showInputMessage="1" showErrorMessage="1" error="リストから選択してください" sqref="O377" xr:uid="{3D8DAC20-9207-485E-B325-21F1AB3BF889}">
      <formula1>"○,　"</formula1>
    </dataValidation>
    <dataValidation type="list" imeMode="halfAlpha" allowBlank="1" showInputMessage="1" showErrorMessage="1" error="リストから選択してください" sqref="N378" xr:uid="{E1D0B512-F8A2-45D2-BD66-5863A5A7386E}">
      <formula1>"○,　"</formula1>
    </dataValidation>
    <dataValidation type="list" imeMode="halfAlpha" allowBlank="1" showInputMessage="1" showErrorMessage="1" error="リストから選択してください" sqref="O378" xr:uid="{9259659C-F8E8-482A-AF86-0A08486B8331}">
      <formula1>"○,　"</formula1>
    </dataValidation>
    <dataValidation type="list" imeMode="halfAlpha" allowBlank="1" showInputMessage="1" showErrorMessage="1" error="リストから選択してください" sqref="N379" xr:uid="{FD788B41-991D-4B38-AB66-A6F2B6793B1F}">
      <formula1>"○,　"</formula1>
    </dataValidation>
    <dataValidation type="list" imeMode="halfAlpha" allowBlank="1" showInputMessage="1" showErrorMessage="1" error="リストから選択してください" sqref="O379" xr:uid="{C171DE7F-60EA-44AE-91F2-83D35B3E9FF8}">
      <formula1>"○,　"</formula1>
    </dataValidation>
    <dataValidation type="list" imeMode="halfAlpha" allowBlank="1" showInputMessage="1" showErrorMessage="1" error="リストから選択してください" sqref="N380" xr:uid="{8C2310A3-560E-43D2-9523-9170474DDD59}">
      <formula1>"○,　"</formula1>
    </dataValidation>
    <dataValidation type="list" imeMode="halfAlpha" allowBlank="1" showInputMessage="1" showErrorMessage="1" error="リストから選択してください" sqref="O380" xr:uid="{94BA1171-71E0-404D-826C-F209356DCA76}">
      <formula1>"○,　"</formula1>
    </dataValidation>
    <dataValidation type="list" imeMode="halfAlpha" allowBlank="1" showInputMessage="1" showErrorMessage="1" error="リストから選択してください" sqref="N381" xr:uid="{B9BB6AB8-848C-404B-A68F-67CF36B8A82D}">
      <formula1>"○,　"</formula1>
    </dataValidation>
    <dataValidation type="list" imeMode="halfAlpha" allowBlank="1" showInputMessage="1" showErrorMessage="1" error="リストから選択してください" sqref="O381" xr:uid="{A2F58DE3-B891-4B6A-BEE0-21ED21F2BE78}">
      <formula1>"○,　"</formula1>
    </dataValidation>
    <dataValidation type="list" imeMode="halfAlpha" allowBlank="1" showInputMessage="1" showErrorMessage="1" error="リストから選択してください" sqref="N382" xr:uid="{CEF3B2CB-1CE6-4620-BD3C-C1D7E8C839F5}">
      <formula1>"○,　"</formula1>
    </dataValidation>
    <dataValidation type="list" imeMode="halfAlpha" allowBlank="1" showInputMessage="1" showErrorMessage="1" error="リストから選択してください" sqref="O382" xr:uid="{F113546A-51F7-44F3-9720-29776A7A5896}">
      <formula1>"○,　"</formula1>
    </dataValidation>
    <dataValidation type="list" imeMode="halfAlpha" allowBlank="1" showInputMessage="1" showErrorMessage="1" error="リストから選択してください" sqref="N383" xr:uid="{C5D10678-6FA8-414A-BCC4-F77E69BBFF6D}">
      <formula1>"○,　"</formula1>
    </dataValidation>
    <dataValidation type="list" imeMode="halfAlpha" allowBlank="1" showInputMessage="1" showErrorMessage="1" error="リストから選択してください" sqref="O383" xr:uid="{7884AC3B-6B45-448B-85EA-144CDA6BE50F}">
      <formula1>"○,　"</formula1>
    </dataValidation>
    <dataValidation type="list" imeMode="halfAlpha" allowBlank="1" showInputMessage="1" showErrorMessage="1" error="リストから選択してください" sqref="N384" xr:uid="{2EF8DDD1-04ED-40C9-A3B4-9C11AA8A06BB}">
      <formula1>"○,　"</formula1>
    </dataValidation>
    <dataValidation type="list" imeMode="halfAlpha" allowBlank="1" showInputMessage="1" showErrorMessage="1" error="リストから選択してください" sqref="O384" xr:uid="{5F56097F-6353-4F94-B737-C44B37ACDA5B}">
      <formula1>"○,　"</formula1>
    </dataValidation>
    <dataValidation type="list" imeMode="halfAlpha" allowBlank="1" showInputMessage="1" showErrorMessage="1" error="リストから選択してください" sqref="N385" xr:uid="{67855C64-50CA-475A-9CCA-307B057CE9F7}">
      <formula1>"○,　"</formula1>
    </dataValidation>
    <dataValidation type="list" imeMode="halfAlpha" allowBlank="1" showInputMessage="1" showErrorMessage="1" error="リストから選択してください" sqref="O385" xr:uid="{F87C7468-614C-4F8D-9F68-3589FFABB2BC}">
      <formula1>"○,　"</formula1>
    </dataValidation>
    <dataValidation type="list" imeMode="halfAlpha" allowBlank="1" showInputMessage="1" showErrorMessage="1" error="リストから選択してください" sqref="N386" xr:uid="{2107197D-1C1E-4C6F-8C8E-02D363E49822}">
      <formula1>"○,　"</formula1>
    </dataValidation>
    <dataValidation type="list" imeMode="halfAlpha" allowBlank="1" showInputMessage="1" showErrorMessage="1" error="リストから選択してください" sqref="O386" xr:uid="{76836EA8-9971-4BF9-B130-4F9487D12524}">
      <formula1>"○,　"</formula1>
    </dataValidation>
    <dataValidation type="list" imeMode="halfAlpha" allowBlank="1" showInputMessage="1" showErrorMessage="1" error="リストから選択してください" sqref="N387" xr:uid="{6C6FC241-2727-417B-87E9-EF01C9B4DA3F}">
      <formula1>"○,　"</formula1>
    </dataValidation>
    <dataValidation type="list" imeMode="halfAlpha" allowBlank="1" showInputMessage="1" showErrorMessage="1" error="リストから選択してください" sqref="O387" xr:uid="{F98AC42A-E624-4DB9-85EB-1051C0A69C07}">
      <formula1>"○,　"</formula1>
    </dataValidation>
    <dataValidation type="list" imeMode="halfAlpha" allowBlank="1" showInputMessage="1" showErrorMessage="1" error="リストから選択してください" sqref="N388" xr:uid="{45B7AA8C-E28B-4F45-AA8E-23E274DF7446}">
      <formula1>"○,　"</formula1>
    </dataValidation>
    <dataValidation type="list" imeMode="halfAlpha" allowBlank="1" showInputMessage="1" showErrorMessage="1" error="リストから選択してください" sqref="O388" xr:uid="{37612BBA-424E-4DAD-8DD2-8E0942713644}">
      <formula1>"○,　"</formula1>
    </dataValidation>
    <dataValidation type="list" imeMode="halfAlpha" allowBlank="1" showInputMessage="1" showErrorMessage="1" error="リストから選択してください" sqref="N389" xr:uid="{6260FB3F-3E74-4A54-A5DE-51EAF9EFF5FC}">
      <formula1>"○,　"</formula1>
    </dataValidation>
    <dataValidation type="list" imeMode="halfAlpha" allowBlank="1" showInputMessage="1" showErrorMessage="1" error="リストから選択してください" sqref="O389" xr:uid="{7F381504-CBC1-487F-B793-6FA12CD329F3}">
      <formula1>"○,　"</formula1>
    </dataValidation>
    <dataValidation type="list" imeMode="halfAlpha" allowBlank="1" showInputMessage="1" showErrorMessage="1" error="リストから選択してください" sqref="N390" xr:uid="{16910367-661C-4DF9-97BC-C496DBF52FFA}">
      <formula1>"○,　"</formula1>
    </dataValidation>
    <dataValidation type="list" imeMode="halfAlpha" allowBlank="1" showInputMessage="1" showErrorMessage="1" error="リストから選択してください" sqref="O390" xr:uid="{93A17908-CE9D-475B-A2AF-24589BFD6462}">
      <formula1>"○,　"</formula1>
    </dataValidation>
    <dataValidation type="list" imeMode="halfAlpha" allowBlank="1" showInputMessage="1" showErrorMessage="1" error="リストから選択してください" sqref="N391" xr:uid="{E18CC8F1-8B26-4EFE-9C34-DCD7BE9E1846}">
      <formula1>"○,　"</formula1>
    </dataValidation>
    <dataValidation type="list" imeMode="halfAlpha" allowBlank="1" showInputMessage="1" showErrorMessage="1" error="リストから選択してください" sqref="O391" xr:uid="{115BB62C-4099-4BE2-AB12-967C7321327D}">
      <formula1>"○,　"</formula1>
    </dataValidation>
    <dataValidation type="list" imeMode="halfAlpha" allowBlank="1" showInputMessage="1" showErrorMessage="1" error="リストから選択してください" sqref="N392" xr:uid="{39B78887-D715-4411-8C99-CFB644883C28}">
      <formula1>"○,　"</formula1>
    </dataValidation>
    <dataValidation type="list" imeMode="halfAlpha" allowBlank="1" showInputMessage="1" showErrorMessage="1" error="リストから選択してください" sqref="O392" xr:uid="{28300772-8CB9-4CB4-A701-5EED63324B32}">
      <formula1>"○,　"</formula1>
    </dataValidation>
    <dataValidation type="list" imeMode="halfAlpha" allowBlank="1" showInputMessage="1" showErrorMessage="1" error="リストから選択してください" sqref="N393" xr:uid="{BE37B521-8334-4AD4-AA43-03C0082F8B33}">
      <formula1>"○,　"</formula1>
    </dataValidation>
    <dataValidation type="list" imeMode="halfAlpha" allowBlank="1" showInputMessage="1" showErrorMessage="1" error="リストから選択してください" sqref="O393" xr:uid="{C3DC31E3-370A-4A5B-80AD-590C38F2916A}">
      <formula1>"○,　"</formula1>
    </dataValidation>
    <dataValidation type="list" imeMode="halfAlpha" allowBlank="1" showInputMessage="1" showErrorMessage="1" error="リストから選択してください" sqref="N394" xr:uid="{247DB924-6078-4123-9F31-4F9CC3EDBE94}">
      <formula1>"○,　"</formula1>
    </dataValidation>
    <dataValidation type="list" imeMode="halfAlpha" allowBlank="1" showInputMessage="1" showErrorMessage="1" error="リストから選択してください" sqref="O394" xr:uid="{EBF46621-9667-4C43-8458-7B991A46D110}">
      <formula1>"○,　"</formula1>
    </dataValidation>
    <dataValidation type="list" imeMode="halfAlpha" allowBlank="1" showInputMessage="1" showErrorMessage="1" error="リストから選択してください" sqref="N395" xr:uid="{84A1D689-1138-483D-9106-67B009BC9BC7}">
      <formula1>"○,　"</formula1>
    </dataValidation>
    <dataValidation type="list" imeMode="halfAlpha" allowBlank="1" showInputMessage="1" showErrorMessage="1" error="リストから選択してください" sqref="O395" xr:uid="{EE256573-F742-4A40-B5BB-1366602C8E3A}">
      <formula1>"○,　"</formula1>
    </dataValidation>
    <dataValidation type="list" imeMode="halfAlpha" allowBlank="1" showInputMessage="1" showErrorMessage="1" error="リストから選択してください" sqref="N396" xr:uid="{67C4397B-8F75-439A-B02B-40F1FB7FF565}">
      <formula1>"○,　"</formula1>
    </dataValidation>
    <dataValidation type="list" imeMode="halfAlpha" allowBlank="1" showInputMessage="1" showErrorMessage="1" error="リストから選択してください" sqref="O396" xr:uid="{79473B30-5801-404F-9D27-18B78B50F931}">
      <formula1>"○,　"</formula1>
    </dataValidation>
    <dataValidation type="list" imeMode="halfAlpha" allowBlank="1" showInputMessage="1" showErrorMessage="1" error="リストから選択してください" sqref="N397" xr:uid="{0DCD78AE-1CCF-4DDD-A9CE-A392AF9CEBE6}">
      <formula1>"○,　"</formula1>
    </dataValidation>
    <dataValidation type="list" imeMode="halfAlpha" allowBlank="1" showInputMessage="1" showErrorMessage="1" error="リストから選択してください" sqref="O397" xr:uid="{DC70A0AA-3532-4690-9AA9-46B3B948213F}">
      <formula1>"○,　"</formula1>
    </dataValidation>
    <dataValidation type="list" imeMode="halfAlpha" allowBlank="1" showInputMessage="1" showErrorMessage="1" error="リストから選択してください" sqref="N398" xr:uid="{779EC41D-3D7A-4954-919B-E660A6C63A8A}">
      <formula1>"○,　"</formula1>
    </dataValidation>
    <dataValidation type="list" imeMode="halfAlpha" allowBlank="1" showInputMessage="1" showErrorMessage="1" error="リストから選択してください" sqref="O398" xr:uid="{0D775F20-D44B-4CA6-B93E-B5D2DF4887B1}">
      <formula1>"○,　"</formula1>
    </dataValidation>
    <dataValidation type="list" imeMode="halfAlpha" allowBlank="1" showInputMessage="1" showErrorMessage="1" error="リストから選択してください" sqref="N399" xr:uid="{F2C8DDA1-5B7E-43BD-A6A5-A4C10EB76BC1}">
      <formula1>"○,　"</formula1>
    </dataValidation>
    <dataValidation type="list" imeMode="halfAlpha" allowBlank="1" showInputMessage="1" showErrorMessage="1" error="リストから選択してください" sqref="O399" xr:uid="{9CC77EA7-53BB-425B-B272-A958F4EFB1DD}">
      <formula1>"○,　"</formula1>
    </dataValidation>
    <dataValidation type="list" imeMode="halfAlpha" allowBlank="1" showInputMessage="1" showErrorMessage="1" error="リストから選択してください" sqref="N400" xr:uid="{F7A227D4-AE10-4138-BFB6-85E70743601D}">
      <formula1>"○,　"</formula1>
    </dataValidation>
    <dataValidation type="list" imeMode="halfAlpha" allowBlank="1" showInputMessage="1" showErrorMessage="1" error="リストから選択してください" sqref="O400" xr:uid="{58FF1F9B-E12E-4A54-99DF-089F09D2AB6A}">
      <formula1>"○,　"</formula1>
    </dataValidation>
    <dataValidation type="list" imeMode="halfAlpha" allowBlank="1" showInputMessage="1" showErrorMessage="1" error="リストから選択してください" sqref="N401" xr:uid="{83912225-E385-4D14-867A-2A5B5AC7E9BD}">
      <formula1>"○,　"</formula1>
    </dataValidation>
    <dataValidation type="list" imeMode="halfAlpha" allowBlank="1" showInputMessage="1" showErrorMessage="1" error="リストから選択してください" sqref="O401" xr:uid="{15DB6B3C-668F-4E14-BB75-27882EA1C383}">
      <formula1>"○,　"</formula1>
    </dataValidation>
    <dataValidation type="list" imeMode="halfAlpha" allowBlank="1" showInputMessage="1" showErrorMessage="1" error="リストから選択してください" sqref="N402" xr:uid="{4D8281A1-FDC0-4FEE-8E6C-B67C774C2B7E}">
      <formula1>"○,　"</formula1>
    </dataValidation>
    <dataValidation type="list" imeMode="halfAlpha" allowBlank="1" showInputMessage="1" showErrorMessage="1" error="リストから選択してください" sqref="O402" xr:uid="{F0DC88E0-8224-441C-81FF-741F56ABBBD5}">
      <formula1>"○,　"</formula1>
    </dataValidation>
    <dataValidation type="list" imeMode="halfAlpha" allowBlank="1" showInputMessage="1" showErrorMessage="1" error="リストから選択してください" sqref="N403" xr:uid="{A39CE70E-CF6A-4108-893F-00F4F9FD38D1}">
      <formula1>"○,　"</formula1>
    </dataValidation>
    <dataValidation type="list" imeMode="halfAlpha" allowBlank="1" showInputMessage="1" showErrorMessage="1" error="リストから選択してください" sqref="O403" xr:uid="{87646906-0BBD-4347-ACFD-E629058017BA}">
      <formula1>"○,　"</formula1>
    </dataValidation>
    <dataValidation type="list" imeMode="halfAlpha" allowBlank="1" showInputMessage="1" showErrorMessage="1" error="リストから選択してください" sqref="N404" xr:uid="{D7BB4674-4172-408D-B0FF-FFD817B39E16}">
      <formula1>"○,　"</formula1>
    </dataValidation>
    <dataValidation type="list" imeMode="halfAlpha" allowBlank="1" showInputMessage="1" showErrorMessage="1" error="リストから選択してください" sqref="O404" xr:uid="{F973DAC9-92D2-4A64-A1FB-816823CDD4F4}">
      <formula1>"○,　"</formula1>
    </dataValidation>
    <dataValidation type="list" imeMode="halfAlpha" allowBlank="1" showInputMessage="1" showErrorMessage="1" error="リストから選択してください" sqref="N405" xr:uid="{714BE30F-79B4-414A-A707-EF5F384C1CCB}">
      <formula1>"○,　"</formula1>
    </dataValidation>
    <dataValidation type="list" imeMode="halfAlpha" allowBlank="1" showInputMessage="1" showErrorMessage="1" error="リストから選択してください" sqref="O405" xr:uid="{DCC61C78-CF70-455A-B3B7-AB118D97F61F}">
      <formula1>"○,　"</formula1>
    </dataValidation>
    <dataValidation type="list" imeMode="halfAlpha" allowBlank="1" showInputMessage="1" showErrorMessage="1" error="リストから選択してください" sqref="N406" xr:uid="{0734C427-5BB1-436C-B18B-99AECFB76357}">
      <formula1>"○,　"</formula1>
    </dataValidation>
    <dataValidation type="list" imeMode="halfAlpha" allowBlank="1" showInputMessage="1" showErrorMessage="1" error="リストから選択してください" sqref="O406" xr:uid="{48D76681-AA13-4CCD-9CA8-25D96E1230FF}">
      <formula1>"○,　"</formula1>
    </dataValidation>
    <dataValidation type="list" imeMode="halfAlpha" allowBlank="1" showInputMessage="1" showErrorMessage="1" error="リストから選択してください" sqref="N407" xr:uid="{AF73C0C5-AA44-4979-9880-7EE311303AAD}">
      <formula1>"○,　"</formula1>
    </dataValidation>
    <dataValidation type="list" imeMode="halfAlpha" allowBlank="1" showInputMessage="1" showErrorMessage="1" error="リストから選択してください" sqref="O407" xr:uid="{0E3C9DD2-8139-40DC-97CA-0EE156D78761}">
      <formula1>"○,　"</formula1>
    </dataValidation>
    <dataValidation type="list" imeMode="halfAlpha" allowBlank="1" showInputMessage="1" showErrorMessage="1" error="リストから選択してください" sqref="N408" xr:uid="{5691CC2E-A9D0-4DCF-9ECB-31A69165F639}">
      <formula1>"○,　"</formula1>
    </dataValidation>
    <dataValidation type="list" imeMode="halfAlpha" allowBlank="1" showInputMessage="1" showErrorMessage="1" error="リストから選択してください" sqref="O408" xr:uid="{37EED7B3-7A09-4F0A-9154-F2C25AB01A5E}">
      <formula1>"○,　"</formula1>
    </dataValidation>
  </dataValidations>
  <pageMargins left="0.19685039370078741" right="0.19685039370078741" top="0.39370078740157483" bottom="0.19685039370078741" header="0.19685039370078741" footer="0.19685039370078741"/>
  <pageSetup paperSize="9" scale="62"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17"/>
  <sheetViews>
    <sheetView zoomScaleNormal="100" workbookViewId="0"/>
  </sheetViews>
  <sheetFormatPr defaultColWidth="9" defaultRowHeight="13.5" x14ac:dyDescent="0.15"/>
  <cols>
    <col min="1" max="16384" width="9" style="108"/>
  </cols>
  <sheetData>
    <row r="1" spans="1:1" x14ac:dyDescent="0.15">
      <c r="A1" s="108"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108" t="str">
        <f>"@神奈川県@和歌山県@鹿児島県@"</f>
        <v>@神奈川県@和歌山県@鹿児島県@</v>
      </c>
    </row>
    <row r="3" spans="1:1" x14ac:dyDescent="0.15">
      <c r="A3" s="108" t="s">
        <v>108</v>
      </c>
    </row>
    <row r="4" spans="1:1" x14ac:dyDescent="0.15">
      <c r="A4" s="108" t="s">
        <v>109</v>
      </c>
    </row>
    <row r="7" spans="1:1" x14ac:dyDescent="0.15">
      <c r="A7" s="108" t="s">
        <v>411</v>
      </c>
    </row>
    <row r="8" spans="1:1" x14ac:dyDescent="0.15">
      <c r="A8" s="108" t="s">
        <v>412</v>
      </c>
    </row>
    <row r="9" spans="1:1" x14ac:dyDescent="0.15">
      <c r="A9" s="108" t="s">
        <v>413</v>
      </c>
    </row>
    <row r="10" spans="1:1" x14ac:dyDescent="0.15">
      <c r="A10" s="108" t="s">
        <v>414</v>
      </c>
    </row>
    <row r="11" spans="1:1" x14ac:dyDescent="0.15">
      <c r="A11" s="108" t="s">
        <v>415</v>
      </c>
    </row>
    <row r="12" spans="1:1" x14ac:dyDescent="0.15">
      <c r="A12" s="108" t="s">
        <v>416</v>
      </c>
    </row>
    <row r="13" spans="1:1" x14ac:dyDescent="0.15">
      <c r="A13" s="108" t="s">
        <v>417</v>
      </c>
    </row>
    <row r="14" spans="1:1" x14ac:dyDescent="0.15">
      <c r="A14" s="108" t="s">
        <v>418</v>
      </c>
    </row>
    <row r="15" spans="1:1" x14ac:dyDescent="0.15">
      <c r="A15" s="108" t="s">
        <v>419</v>
      </c>
    </row>
    <row r="16" spans="1:1" x14ac:dyDescent="0.15">
      <c r="A16" s="108" t="s">
        <v>420</v>
      </c>
    </row>
    <row r="17" spans="1:1" x14ac:dyDescent="0.15">
      <c r="A17" s="353" t="s">
        <v>437</v>
      </c>
    </row>
  </sheetData>
  <sheetProtection algorithmName="SHA-512" hashValue="iNAnuOq/O7g7rTM8lVjynGCyNha2yo5Lcwlwnwv4l5C3XmYhu6M5Fkxhlpvgr++qSx96f9X3eLtkAXuQOPBU/w==" saltValue="8X24Sqdu+wUjWUGCpjiL3A==" spinCount="100000" sheet="1" objects="1" scenarios="1"/>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入力シート</vt:lpstr>
      <vt:lpstr>settings</vt:lpstr>
      <vt:lpstr>入力シート!Print_Titles</vt:lpstr>
      <vt:lpstr>希望</vt:lpstr>
      <vt:lpstr>主たる事業</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2022-10-13T05:40:18Z</cp:lastPrinted>
  <dcterms:created xsi:type="dcterms:W3CDTF">2018-07-20T07:50:20Z</dcterms:created>
  <dcterms:modified xsi:type="dcterms:W3CDTF">2025-03-10T05:06:02Z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3a4e7fa2-52cc-43db-ad33-0160453b7577</vt:lpwstr>
  </property>
</Properties>
</file>