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A0C2E53A-5C16-4D3C-A844-6E386E4E47A8}" xr6:coauthVersionLast="47" xr6:coauthVersionMax="47" xr10:uidLastSave="{00000000-0000-0000-0000-000000000000}"/>
  <workbookProtection workbookAlgorithmName="SHA-512" workbookHashValue="Bonm8if48F642d1wclLixnp7/HSNd5Po5Pi1rSpsMDB3Vd3eq9zxbThEnmPkS9uZ3efpjO7F2UL9gFjzqggPig==" workbookSaltValue="rbB9jdLjQOALYzvum9hQuw=="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入力シート!$A$249</definedName>
    <definedName name="主たる事業">settings!$A$7:$A$17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4" i="1" l="1"/>
  <c r="A372" i="1"/>
  <c r="A371" i="1"/>
  <c r="A359" i="1"/>
  <c r="A356" i="1"/>
  <c r="A355" i="1"/>
  <c r="A353" i="1"/>
  <c r="A352" i="1"/>
  <c r="A350" i="1"/>
  <c r="A349" i="1"/>
  <c r="A346" i="1"/>
  <c r="A345" i="1"/>
  <c r="A344" i="1"/>
  <c r="A343" i="1"/>
  <c r="A342" i="1"/>
  <c r="A341" i="1"/>
  <c r="A249" i="1"/>
  <c r="A226" i="1"/>
  <c r="A224"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A13" i="1"/>
  <c r="J177" i="1"/>
  <c r="J192" i="1" l="1"/>
  <c r="J194" i="1" l="1"/>
  <c r="E240" i="1"/>
  <c r="I220" i="1" l="1"/>
  <c r="I245" i="1"/>
  <c r="I214" i="1" l="1"/>
  <c r="I203" i="1"/>
  <c r="D114" i="1"/>
  <c r="D116" i="1" s="1"/>
  <c r="D118" i="1" s="1"/>
  <c r="D120" i="1" s="1"/>
  <c r="D122" i="1" s="1"/>
  <c r="D124" i="1" s="1"/>
  <c r="D126" i="1" s="1"/>
  <c r="J198" i="1" l="1"/>
  <c r="J196" i="1"/>
  <c r="A2" i="2" l="1"/>
  <c r="A1" i="2"/>
</calcChain>
</file>

<file path=xl/sharedStrings.xml><?xml version="1.0" encoding="utf-8"?>
<sst xmlns="http://schemas.openxmlformats.org/spreadsheetml/2006/main" count="666" uniqueCount="413">
  <si>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</si>
  <si>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</si>
  <si>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</si>
  <si>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</si>
  <si>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</si>
  <si>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</si>
  <si>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</si>
  <si>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</si>
  <si>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</si>
  <si>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</si>
  <si>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</si>
  <si>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</si>
  <si>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</si>
  <si>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</si>
  <si>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</si>
  <si>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</si>
  <si>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</si>
  <si>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</si>
  <si>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</si>
  <si>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</si>
  <si>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</si>
  <si>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</si>
  <si>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</si>
  <si>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</si>
  <si>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</si>
  <si>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</si>
  <si>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</si>
  <si>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</si>
  <si>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</si>
  <si>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</si>
  <si>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</si>
  <si>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</si>
  <si>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</si>
  <si>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</si>
  <si>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</si>
  <si>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</si>
  <si>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</si>
  <si>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</si>
  <si>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</si>
  <si>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</si>
  <si>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</si>
  <si>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</si>
  <si>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</si>
  <si>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</si>
  <si>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希望</t>
    <rPh sb="0" eb="2">
      <t>キボウ</t>
    </rPh>
    <phoneticPr fontId="5"/>
  </si>
  <si>
    <t>営業品目</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</si>
  <si>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</si>
  <si>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</si>
  <si>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</si>
  <si>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</si>
  <si>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</si>
  <si>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</si>
  <si>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</si>
  <si>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</si>
  <si>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</si>
  <si>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</si>
  <si>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</si>
  <si>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</si>
  <si>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</si>
  <si>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</si>
  <si>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</si>
  <si>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</si>
  <si>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</si>
  <si>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</si>
  <si>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</si>
  <si>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</si>
  <si>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</si>
  <si>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</si>
  <si>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</si>
  <si>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</si>
  <si>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</si>
  <si>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</si>
  <si>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</si>
  <si>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</si>
  <si>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</si>
  <si>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</si>
  <si>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</si>
  <si>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</si>
  <si>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</si>
  <si>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</si>
  <si>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</si>
  <si>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</si>
  <si>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</si>
  <si>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</si>
  <si>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</si>
  <si>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</si>
  <si>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</si>
  <si>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</si>
  <si>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</si>
  <si>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</si>
  <si>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</si>
  <si>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</si>
  <si>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</si>
  <si>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</si>
  <si>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</si>
  <si>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</si>
  <si>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</si>
  <si>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</si>
  <si>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</si>
  <si>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</si>
  <si>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</si>
  <si>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</si>
  <si>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</si>
  <si>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</si>
  <si>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</si>
  <si>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</si>
  <si>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</si>
  <si>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</si>
  <si>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</si>
  <si>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</si>
  <si>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</si>
  <si>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</si>
  <si>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</si>
  <si>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</si>
  <si>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</si>
  <si>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</si>
  <si>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登米市 一般競争(指名競争)参加資格審査申請書【物品の製造・販売等】</t>
    <rPh sb="0" eb="2">
      <t>トメ</t>
    </rPh>
    <rPh sb="2" eb="3">
      <t>シ</t>
    </rPh>
    <rPh sb="4" eb="6">
      <t>イッパン</t>
    </rPh>
    <rPh sb="6" eb="8">
      <t>キョウソウ</t>
    </rPh>
    <rPh sb="9" eb="11">
      <t>シメイ</t>
    </rPh>
    <rPh sb="11" eb="13">
      <t>キョウソウ</t>
    </rPh>
    <rPh sb="24" eb="26">
      <t>ブッピン</t>
    </rPh>
    <rPh sb="27" eb="29">
      <t>セイゾウ</t>
    </rPh>
    <rPh sb="30" eb="32">
      <t>ハンバイ</t>
    </rPh>
    <rPh sb="32" eb="33">
      <t>トウ</t>
    </rPh>
    <phoneticPr fontId="5"/>
  </si>
  <si>
    <t>令和7・8年度において、登米市で行われる物品の製造・販売等に係る入札に参加する資格の審査を申請します。</t>
    <rPh sb="12" eb="14">
      <t>トメ</t>
    </rPh>
    <rPh sb="20" eb="22">
      <t>ブッピン</t>
    </rPh>
    <rPh sb="23" eb="25">
      <t>セイゾウ</t>
    </rPh>
    <rPh sb="26" eb="28">
      <t>ハンバイ</t>
    </rPh>
    <rPh sb="28" eb="29">
      <t>トウ</t>
    </rPh>
    <phoneticPr fontId="5"/>
  </si>
  <si>
    <t>301印章・ゴム印類</t>
  </si>
  <si>
    <t>302印刷・製本</t>
  </si>
  <si>
    <t>303天幕・旗</t>
  </si>
  <si>
    <t>304看板</t>
  </si>
  <si>
    <t>305家具</t>
  </si>
  <si>
    <t>306文具・事務機器</t>
  </si>
  <si>
    <t>307情報処理用機器</t>
  </si>
  <si>
    <t>308楽器類</t>
  </si>
  <si>
    <t>309図書類</t>
  </si>
  <si>
    <t>310教育用機材、機器</t>
  </si>
  <si>
    <t>311運動用品</t>
  </si>
  <si>
    <t>312車両類</t>
  </si>
  <si>
    <t>313機械器具・工具類</t>
  </si>
  <si>
    <t>314電気機器</t>
  </si>
  <si>
    <t>315通信機器</t>
  </si>
  <si>
    <t>316家庭用厨房機器</t>
  </si>
  <si>
    <t>317業務用厨房機器</t>
  </si>
  <si>
    <t>318視聴覚機器</t>
  </si>
  <si>
    <t>319理・化学機器</t>
  </si>
  <si>
    <t>320医療機器</t>
  </si>
  <si>
    <t>321医療用品・材料</t>
  </si>
  <si>
    <t>322衛生材料</t>
  </si>
  <si>
    <t>323福祉機器</t>
  </si>
  <si>
    <t>325燃料類</t>
  </si>
  <si>
    <t>326被服類</t>
  </si>
  <si>
    <t>327消防・保安用品</t>
  </si>
  <si>
    <t>328防災・防犯用品</t>
  </si>
  <si>
    <t>329選挙事務用品</t>
  </si>
  <si>
    <t>330建設資材</t>
  </si>
  <si>
    <t>331水道用資材</t>
  </si>
  <si>
    <t>332仮設資材</t>
  </si>
  <si>
    <t>333寝具</t>
  </si>
  <si>
    <t>334記念品・催事用品</t>
  </si>
  <si>
    <t>335食料品</t>
  </si>
  <si>
    <t>336日用雑貨等</t>
  </si>
  <si>
    <t>337賃貸等</t>
  </si>
  <si>
    <t>338施設用資材</t>
  </si>
  <si>
    <t>339室内装飾類</t>
  </si>
  <si>
    <t>暗幕</t>
    <rPh sb="0" eb="2">
      <t>アンマク</t>
    </rPh>
    <phoneticPr fontId="23"/>
  </si>
  <si>
    <t>緞帳</t>
    <rPh sb="0" eb="2">
      <t>ドンチョウ</t>
    </rPh>
    <phoneticPr fontId="23"/>
  </si>
  <si>
    <t>畳</t>
    <rPh sb="0" eb="1">
      <t>タタミ</t>
    </rPh>
    <phoneticPr fontId="23"/>
  </si>
  <si>
    <t>建具</t>
    <rPh sb="0" eb="2">
      <t>タテグ</t>
    </rPh>
    <phoneticPr fontId="23"/>
  </si>
  <si>
    <t>上下水道処理設備用品</t>
    <rPh sb="0" eb="2">
      <t>ジョウゲ</t>
    </rPh>
    <rPh sb="2" eb="4">
      <t>スイドウ</t>
    </rPh>
    <rPh sb="4" eb="6">
      <t>ショリ</t>
    </rPh>
    <rPh sb="6" eb="8">
      <t>セツビ</t>
    </rPh>
    <rPh sb="8" eb="10">
      <t>ヨウヒン</t>
    </rPh>
    <phoneticPr fontId="23"/>
  </si>
  <si>
    <t>浸出水処理施設用品</t>
    <rPh sb="0" eb="2">
      <t>シンシュツ</t>
    </rPh>
    <rPh sb="2" eb="3">
      <t>スイ</t>
    </rPh>
    <rPh sb="3" eb="5">
      <t>ショリ</t>
    </rPh>
    <rPh sb="5" eb="7">
      <t>シセツ</t>
    </rPh>
    <rPh sb="7" eb="9">
      <t>ヨウヒン</t>
    </rPh>
    <phoneticPr fontId="23"/>
  </si>
  <si>
    <t>ごみ処理施設用品</t>
    <rPh sb="2" eb="4">
      <t>ショリ</t>
    </rPh>
    <rPh sb="4" eb="6">
      <t>シセツ</t>
    </rPh>
    <rPh sb="6" eb="8">
      <t>ヨウヒン</t>
    </rPh>
    <phoneticPr fontId="23"/>
  </si>
  <si>
    <t>し尿処理施設用品</t>
    <rPh sb="1" eb="2">
      <t>ニョウ</t>
    </rPh>
    <rPh sb="2" eb="4">
      <t>ショリ</t>
    </rPh>
    <rPh sb="4" eb="6">
      <t>シセツ</t>
    </rPh>
    <rPh sb="6" eb="8">
      <t>ヨウヒン</t>
    </rPh>
    <phoneticPr fontId="23"/>
  </si>
  <si>
    <t>家電機器</t>
    <rPh sb="0" eb="2">
      <t>カデン</t>
    </rPh>
    <rPh sb="2" eb="4">
      <t>キキ</t>
    </rPh>
    <phoneticPr fontId="23"/>
  </si>
  <si>
    <t>介護用品</t>
    <rPh sb="0" eb="2">
      <t>カイゴ</t>
    </rPh>
    <rPh sb="2" eb="4">
      <t>ヨウヒン</t>
    </rPh>
    <phoneticPr fontId="23"/>
  </si>
  <si>
    <t>農業用機械</t>
    <rPh sb="0" eb="3">
      <t>ノウギョウヨウ</t>
    </rPh>
    <rPh sb="3" eb="5">
      <t>キカイ</t>
    </rPh>
    <phoneticPr fontId="23"/>
  </si>
  <si>
    <t>建設機械</t>
    <rPh sb="0" eb="2">
      <t>ケンセツ</t>
    </rPh>
    <rPh sb="2" eb="4">
      <t>キカイ</t>
    </rPh>
    <phoneticPr fontId="23"/>
  </si>
  <si>
    <t>事務用機器</t>
    <rPh sb="0" eb="3">
      <t>ジムヨウ</t>
    </rPh>
    <rPh sb="3" eb="5">
      <t>キキ</t>
    </rPh>
    <phoneticPr fontId="23"/>
  </si>
  <si>
    <t>冷暖房機</t>
    <rPh sb="0" eb="3">
      <t>レイダンボウ</t>
    </rPh>
    <rPh sb="3" eb="4">
      <t>キ</t>
    </rPh>
    <phoneticPr fontId="23"/>
  </si>
  <si>
    <t>除雪機械</t>
    <rPh sb="0" eb="2">
      <t>ジョセツ</t>
    </rPh>
    <rPh sb="2" eb="4">
      <t>キカイ</t>
    </rPh>
    <phoneticPr fontId="23"/>
  </si>
  <si>
    <t>催事用品</t>
    <rPh sb="0" eb="2">
      <t>サイジ</t>
    </rPh>
    <rPh sb="2" eb="4">
      <t>ヨウヒン</t>
    </rPh>
    <phoneticPr fontId="23"/>
  </si>
  <si>
    <t>医療施設向け品</t>
    <rPh sb="4" eb="5">
      <t>ム</t>
    </rPh>
    <rPh sb="6" eb="7">
      <t>ヒン</t>
    </rPh>
    <phoneticPr fontId="23"/>
  </si>
  <si>
    <t>清掃用具</t>
    <rPh sb="0" eb="2">
      <t>セイソウ</t>
    </rPh>
    <rPh sb="2" eb="4">
      <t>ヨウグ</t>
    </rPh>
    <phoneticPr fontId="23"/>
  </si>
  <si>
    <t>寝具（医療施設は除く）</t>
    <rPh sb="0" eb="2">
      <t>シング</t>
    </rPh>
    <rPh sb="3" eb="5">
      <t>イリョウ</t>
    </rPh>
    <rPh sb="5" eb="7">
      <t>シセツ</t>
    </rPh>
    <rPh sb="8" eb="9">
      <t>ノゾ</t>
    </rPh>
    <phoneticPr fontId="23"/>
  </si>
  <si>
    <t>情報機器</t>
    <rPh sb="0" eb="2">
      <t>ジョウホウ</t>
    </rPh>
    <rPh sb="2" eb="4">
      <t>キキ</t>
    </rPh>
    <phoneticPr fontId="23"/>
  </si>
  <si>
    <t>印刷機･複写機</t>
    <rPh sb="0" eb="2">
      <t>インサツ</t>
    </rPh>
    <rPh sb="2" eb="3">
      <t>キ</t>
    </rPh>
    <rPh sb="4" eb="6">
      <t>フクシャ</t>
    </rPh>
    <rPh sb="6" eb="7">
      <t>キ</t>
    </rPh>
    <phoneticPr fontId="23"/>
  </si>
  <si>
    <t>自動車</t>
    <rPh sb="0" eb="2">
      <t>ジドウ</t>
    </rPh>
    <rPh sb="2" eb="3">
      <t>シャ</t>
    </rPh>
    <phoneticPr fontId="23"/>
  </si>
  <si>
    <t>仮設建物</t>
    <rPh sb="0" eb="2">
      <t>カセツ</t>
    </rPh>
    <rPh sb="2" eb="4">
      <t>タテモノ</t>
    </rPh>
    <phoneticPr fontId="23"/>
  </si>
  <si>
    <t>特注ポリ袋・ビニール袋</t>
    <rPh sb="0" eb="2">
      <t>トクチュウ</t>
    </rPh>
    <rPh sb="4" eb="5">
      <t>ブクロ</t>
    </rPh>
    <rPh sb="10" eb="11">
      <t>ブクロ</t>
    </rPh>
    <phoneticPr fontId="23"/>
  </si>
  <si>
    <t>清掃用具・用品</t>
    <rPh sb="0" eb="2">
      <t>セイソウ</t>
    </rPh>
    <rPh sb="2" eb="4">
      <t>ヨウグ</t>
    </rPh>
    <rPh sb="5" eb="7">
      <t>ヨウヒン</t>
    </rPh>
    <phoneticPr fontId="23"/>
  </si>
  <si>
    <t>日用雑貨</t>
    <rPh sb="0" eb="2">
      <t>ニチヨウ</t>
    </rPh>
    <rPh sb="2" eb="4">
      <t>ザッカ</t>
    </rPh>
    <phoneticPr fontId="23"/>
  </si>
  <si>
    <t>一般食料品</t>
    <rPh sb="0" eb="2">
      <t>イッパン</t>
    </rPh>
    <rPh sb="2" eb="5">
      <t>ショクリョウヒン</t>
    </rPh>
    <phoneticPr fontId="23"/>
  </si>
  <si>
    <t>給食材料</t>
    <rPh sb="0" eb="2">
      <t>キュウショク</t>
    </rPh>
    <rPh sb="2" eb="4">
      <t>ザイリョウ</t>
    </rPh>
    <phoneticPr fontId="23"/>
  </si>
  <si>
    <t>米</t>
    <rPh sb="0" eb="1">
      <t>コメ</t>
    </rPh>
    <phoneticPr fontId="23"/>
  </si>
  <si>
    <t>腕章、ワッペン、徽章</t>
    <rPh sb="0" eb="2">
      <t>ワンショウ</t>
    </rPh>
    <rPh sb="8" eb="10">
      <t>キショウ</t>
    </rPh>
    <phoneticPr fontId="23"/>
  </si>
  <si>
    <t>額縁類</t>
    <rPh sb="0" eb="2">
      <t>ガクブチ</t>
    </rPh>
    <rPh sb="2" eb="3">
      <t>ルイ</t>
    </rPh>
    <phoneticPr fontId="23"/>
  </si>
  <si>
    <t>トロフィー類</t>
    <rPh sb="5" eb="6">
      <t>ルイ</t>
    </rPh>
    <phoneticPr fontId="23"/>
  </si>
  <si>
    <t>寝具類</t>
    <rPh sb="0" eb="2">
      <t>シング</t>
    </rPh>
    <rPh sb="2" eb="3">
      <t>ルイ</t>
    </rPh>
    <phoneticPr fontId="23"/>
  </si>
  <si>
    <t>ベッド・マット（医療用を除く）</t>
    <rPh sb="8" eb="11">
      <t>イリョウヨウ</t>
    </rPh>
    <rPh sb="12" eb="13">
      <t>ノゾ</t>
    </rPh>
    <phoneticPr fontId="23"/>
  </si>
  <si>
    <t>仮設用材料</t>
    <rPh sb="0" eb="2">
      <t>カセツ</t>
    </rPh>
    <rPh sb="2" eb="3">
      <t>ヨウ</t>
    </rPh>
    <rPh sb="3" eb="5">
      <t>ザイリョウ</t>
    </rPh>
    <phoneticPr fontId="23"/>
  </si>
  <si>
    <t>仮設トイレ</t>
    <rPh sb="0" eb="2">
      <t>カセツ</t>
    </rPh>
    <phoneticPr fontId="23"/>
  </si>
  <si>
    <t>簡易物置</t>
    <rPh sb="0" eb="2">
      <t>カンイ</t>
    </rPh>
    <rPh sb="2" eb="4">
      <t>モノオキ</t>
    </rPh>
    <phoneticPr fontId="23"/>
  </si>
  <si>
    <t>組立ハウス</t>
    <rPh sb="0" eb="1">
      <t>ク</t>
    </rPh>
    <rPh sb="1" eb="2">
      <t>タ</t>
    </rPh>
    <phoneticPr fontId="23"/>
  </si>
  <si>
    <t>水道用ろ過材</t>
    <rPh sb="0" eb="3">
      <t>スイドウヨウ</t>
    </rPh>
    <rPh sb="4" eb="5">
      <t>カ</t>
    </rPh>
    <rPh sb="5" eb="6">
      <t>ザイ</t>
    </rPh>
    <phoneticPr fontId="23"/>
  </si>
  <si>
    <t>給水装置</t>
    <rPh sb="0" eb="2">
      <t>キュウスイ</t>
    </rPh>
    <rPh sb="2" eb="4">
      <t>ソウチ</t>
    </rPh>
    <phoneticPr fontId="23"/>
  </si>
  <si>
    <t>上下水道用電気計装品</t>
    <rPh sb="0" eb="2">
      <t>ジョウゲ</t>
    </rPh>
    <rPh sb="2" eb="5">
      <t>スイドウヨウ</t>
    </rPh>
    <rPh sb="5" eb="7">
      <t>デンキ</t>
    </rPh>
    <rPh sb="7" eb="10">
      <t>ケイソウヒン</t>
    </rPh>
    <phoneticPr fontId="23"/>
  </si>
  <si>
    <t>水道メーター</t>
    <rPh sb="0" eb="2">
      <t>スイドウ</t>
    </rPh>
    <phoneticPr fontId="23"/>
  </si>
  <si>
    <t>水道用品</t>
    <rPh sb="0" eb="2">
      <t>スイドウ</t>
    </rPh>
    <rPh sb="2" eb="4">
      <t>ヨウヒン</t>
    </rPh>
    <phoneticPr fontId="23"/>
  </si>
  <si>
    <t>凍結防止剤</t>
    <rPh sb="0" eb="2">
      <t>トウケツ</t>
    </rPh>
    <rPh sb="2" eb="5">
      <t>ボウシザイ</t>
    </rPh>
    <phoneticPr fontId="23"/>
  </si>
  <si>
    <t>標識、保安部品</t>
    <rPh sb="0" eb="2">
      <t>ヒョウシキ</t>
    </rPh>
    <rPh sb="3" eb="5">
      <t>ホアン</t>
    </rPh>
    <rPh sb="5" eb="7">
      <t>ブヒン</t>
    </rPh>
    <phoneticPr fontId="23"/>
  </si>
  <si>
    <t>建築資材</t>
    <rPh sb="0" eb="2">
      <t>ケンチク</t>
    </rPh>
    <rPh sb="2" eb="4">
      <t>シザイ</t>
    </rPh>
    <phoneticPr fontId="23"/>
  </si>
  <si>
    <t>道路資材</t>
    <rPh sb="0" eb="2">
      <t>ドウロ</t>
    </rPh>
    <rPh sb="2" eb="4">
      <t>シザイ</t>
    </rPh>
    <phoneticPr fontId="23"/>
  </si>
  <si>
    <t>土木資材</t>
    <rPh sb="0" eb="2">
      <t>ドボク</t>
    </rPh>
    <rPh sb="2" eb="4">
      <t>シザイ</t>
    </rPh>
    <phoneticPr fontId="23"/>
  </si>
  <si>
    <t>選挙用品</t>
    <rPh sb="0" eb="2">
      <t>センキョ</t>
    </rPh>
    <rPh sb="2" eb="4">
      <t>ヨウヒン</t>
    </rPh>
    <phoneticPr fontId="23"/>
  </si>
  <si>
    <t>非常通報装置</t>
    <rPh sb="0" eb="2">
      <t>ヒジョウ</t>
    </rPh>
    <rPh sb="2" eb="4">
      <t>ツウホウ</t>
    </rPh>
    <rPh sb="4" eb="6">
      <t>ソウチ</t>
    </rPh>
    <phoneticPr fontId="23"/>
  </si>
  <si>
    <t>防犯カメラ</t>
    <rPh sb="0" eb="2">
      <t>ボウハン</t>
    </rPh>
    <phoneticPr fontId="23"/>
  </si>
  <si>
    <t>防犯指導隊用品</t>
    <rPh sb="0" eb="2">
      <t>ボウハン</t>
    </rPh>
    <rPh sb="2" eb="5">
      <t>シドウタイ</t>
    </rPh>
    <rPh sb="5" eb="7">
      <t>ヨウヒン</t>
    </rPh>
    <phoneticPr fontId="23"/>
  </si>
  <si>
    <t>交通指導隊用品</t>
    <rPh sb="0" eb="2">
      <t>コウツウ</t>
    </rPh>
    <rPh sb="2" eb="4">
      <t>シドウ</t>
    </rPh>
    <rPh sb="4" eb="5">
      <t>タイ</t>
    </rPh>
    <rPh sb="5" eb="6">
      <t>ヨウ</t>
    </rPh>
    <rPh sb="6" eb="7">
      <t>ヒン</t>
    </rPh>
    <phoneticPr fontId="23"/>
  </si>
  <si>
    <t>備蓄品</t>
    <rPh sb="0" eb="2">
      <t>ビチク</t>
    </rPh>
    <rPh sb="2" eb="3">
      <t>ヒン</t>
    </rPh>
    <phoneticPr fontId="23"/>
  </si>
  <si>
    <t>防災・防犯用品</t>
    <rPh sb="0" eb="2">
      <t>ボウサイ</t>
    </rPh>
    <rPh sb="3" eb="5">
      <t>ボウハン</t>
    </rPh>
    <rPh sb="5" eb="7">
      <t>ヨウヒン</t>
    </rPh>
    <phoneticPr fontId="23"/>
  </si>
  <si>
    <t>救助訓練用品類</t>
    <rPh sb="0" eb="2">
      <t>キュウジョ</t>
    </rPh>
    <rPh sb="2" eb="5">
      <t>クンレンヨウ</t>
    </rPh>
    <rPh sb="5" eb="6">
      <t>ヒン</t>
    </rPh>
    <rPh sb="6" eb="7">
      <t>ルイ</t>
    </rPh>
    <phoneticPr fontId="23"/>
  </si>
  <si>
    <t>消火薬剤</t>
    <rPh sb="0" eb="2">
      <t>ショウカ</t>
    </rPh>
    <rPh sb="2" eb="4">
      <t>ヤクザイ</t>
    </rPh>
    <phoneticPr fontId="23"/>
  </si>
  <si>
    <t>誘導標識・危険物標識</t>
    <rPh sb="0" eb="2">
      <t>ユウドウ</t>
    </rPh>
    <rPh sb="2" eb="4">
      <t>ヒョウシキ</t>
    </rPh>
    <rPh sb="5" eb="8">
      <t>キケンブツ</t>
    </rPh>
    <rPh sb="8" eb="10">
      <t>ヒョウシキ</t>
    </rPh>
    <phoneticPr fontId="23"/>
  </si>
  <si>
    <t>救助用資機材収納バック</t>
    <rPh sb="0" eb="3">
      <t>キュウジョヨウ</t>
    </rPh>
    <rPh sb="3" eb="6">
      <t>シキザイ</t>
    </rPh>
    <rPh sb="6" eb="8">
      <t>シュウノウ</t>
    </rPh>
    <phoneticPr fontId="23"/>
  </si>
  <si>
    <t>救命胴衣</t>
    <rPh sb="0" eb="2">
      <t>キュウメイ</t>
    </rPh>
    <rPh sb="2" eb="4">
      <t>ドウイ</t>
    </rPh>
    <phoneticPr fontId="23"/>
  </si>
  <si>
    <t>防火手袋類</t>
    <rPh sb="0" eb="2">
      <t>ボウカ</t>
    </rPh>
    <rPh sb="2" eb="4">
      <t>テブクロ</t>
    </rPh>
    <rPh sb="4" eb="5">
      <t>ルイ</t>
    </rPh>
    <phoneticPr fontId="23"/>
  </si>
  <si>
    <t>ガス漏れ警報機</t>
    <rPh sb="2" eb="3">
      <t>モ</t>
    </rPh>
    <rPh sb="4" eb="7">
      <t>ケイホウキ</t>
    </rPh>
    <phoneticPr fontId="23"/>
  </si>
  <si>
    <t>火災報知機</t>
    <rPh sb="0" eb="2">
      <t>カサイ</t>
    </rPh>
    <rPh sb="2" eb="4">
      <t>ホウチ</t>
    </rPh>
    <rPh sb="4" eb="5">
      <t>キ</t>
    </rPh>
    <phoneticPr fontId="23"/>
  </si>
  <si>
    <t>消防・保安用被服類</t>
    <rPh sb="0" eb="2">
      <t>ショウボウ</t>
    </rPh>
    <rPh sb="3" eb="6">
      <t>ホアンヨウ</t>
    </rPh>
    <rPh sb="6" eb="8">
      <t>ヒフク</t>
    </rPh>
    <rPh sb="8" eb="9">
      <t>ルイ</t>
    </rPh>
    <phoneticPr fontId="23"/>
  </si>
  <si>
    <t>避難器具</t>
    <rPh sb="0" eb="2">
      <t>ヒナン</t>
    </rPh>
    <rPh sb="2" eb="4">
      <t>キグ</t>
    </rPh>
    <phoneticPr fontId="23"/>
  </si>
  <si>
    <t>消火器</t>
    <rPh sb="0" eb="3">
      <t>ショウカキ</t>
    </rPh>
    <phoneticPr fontId="23"/>
  </si>
  <si>
    <t>消火ホース</t>
    <rPh sb="0" eb="2">
      <t>ショウカ</t>
    </rPh>
    <phoneticPr fontId="23"/>
  </si>
  <si>
    <t>白衣・作業着</t>
    <rPh sb="0" eb="2">
      <t>ハクイ</t>
    </rPh>
    <rPh sb="3" eb="6">
      <t>サギョウギ</t>
    </rPh>
    <phoneticPr fontId="23"/>
  </si>
  <si>
    <t>帽子</t>
    <rPh sb="0" eb="2">
      <t>ボウシ</t>
    </rPh>
    <phoneticPr fontId="23"/>
  </si>
  <si>
    <t>靴類</t>
    <rPh sb="0" eb="1">
      <t>クツ</t>
    </rPh>
    <rPh sb="1" eb="2">
      <t>ルイ</t>
    </rPh>
    <phoneticPr fontId="23"/>
  </si>
  <si>
    <t>被服類</t>
    <rPh sb="0" eb="2">
      <t>ヒフク</t>
    </rPh>
    <rPh sb="2" eb="3">
      <t>ルイ</t>
    </rPh>
    <phoneticPr fontId="23"/>
  </si>
  <si>
    <t>木質燃料</t>
    <rPh sb="0" eb="1">
      <t>キ</t>
    </rPh>
    <rPh sb="1" eb="2">
      <t>シツ</t>
    </rPh>
    <rPh sb="2" eb="4">
      <t>ネンリョウ</t>
    </rPh>
    <phoneticPr fontId="23"/>
  </si>
  <si>
    <t>電力供給</t>
    <rPh sb="0" eb="2">
      <t>デンリョク</t>
    </rPh>
    <rPh sb="2" eb="4">
      <t>キョウキュウ</t>
    </rPh>
    <phoneticPr fontId="23"/>
  </si>
  <si>
    <t>ガス類</t>
    <rPh sb="2" eb="3">
      <t>ルイ</t>
    </rPh>
    <phoneticPr fontId="23"/>
  </si>
  <si>
    <t>油脂類</t>
    <rPh sb="0" eb="2">
      <t>ユシ</t>
    </rPh>
    <rPh sb="2" eb="3">
      <t>ルイ</t>
    </rPh>
    <phoneticPr fontId="23"/>
  </si>
  <si>
    <t>灯油</t>
    <rPh sb="0" eb="1">
      <t>ヒ</t>
    </rPh>
    <rPh sb="1" eb="2">
      <t>アブラ</t>
    </rPh>
    <phoneticPr fontId="23"/>
  </si>
  <si>
    <t>Ａ重油</t>
    <rPh sb="1" eb="3">
      <t>ジュウユ</t>
    </rPh>
    <phoneticPr fontId="23"/>
  </si>
  <si>
    <t>軽油・混合油</t>
    <rPh sb="0" eb="2">
      <t>ケイユ</t>
    </rPh>
    <rPh sb="3" eb="5">
      <t>コンゴウ</t>
    </rPh>
    <rPh sb="5" eb="6">
      <t>ユ</t>
    </rPh>
    <phoneticPr fontId="23"/>
  </si>
  <si>
    <t>農業用薬品</t>
    <rPh sb="0" eb="3">
      <t>ノウギョウヨウ</t>
    </rPh>
    <rPh sb="3" eb="5">
      <t>ヤクヒン</t>
    </rPh>
    <phoneticPr fontId="23"/>
  </si>
  <si>
    <t>上下水道施設用薬品</t>
    <rPh sb="0" eb="2">
      <t>ジョウゲ</t>
    </rPh>
    <rPh sb="2" eb="4">
      <t>スイドウ</t>
    </rPh>
    <rPh sb="4" eb="7">
      <t>シセツヨウ</t>
    </rPh>
    <rPh sb="7" eb="9">
      <t>ヤクヒン</t>
    </rPh>
    <phoneticPr fontId="23"/>
  </si>
  <si>
    <t>化学工業薬品</t>
    <rPh sb="0" eb="2">
      <t>カガク</t>
    </rPh>
    <rPh sb="2" eb="4">
      <t>コウギョウ</t>
    </rPh>
    <rPh sb="4" eb="6">
      <t>ヤクヒン</t>
    </rPh>
    <phoneticPr fontId="23"/>
  </si>
  <si>
    <t>リハビリ用機器、器具</t>
    <rPh sb="4" eb="5">
      <t>ヨウ</t>
    </rPh>
    <rPh sb="5" eb="7">
      <t>キキ</t>
    </rPh>
    <rPh sb="8" eb="10">
      <t>キグ</t>
    </rPh>
    <phoneticPr fontId="23"/>
  </si>
  <si>
    <t>作業療法機器</t>
    <rPh sb="0" eb="2">
      <t>サギョウ</t>
    </rPh>
    <rPh sb="2" eb="4">
      <t>リョウホウ</t>
    </rPh>
    <rPh sb="4" eb="6">
      <t>キキ</t>
    </rPh>
    <phoneticPr fontId="23"/>
  </si>
  <si>
    <t>介護予防機器</t>
    <rPh sb="0" eb="2">
      <t>カイゴ</t>
    </rPh>
    <rPh sb="2" eb="4">
      <t>ヨボウ</t>
    </rPh>
    <rPh sb="4" eb="6">
      <t>キキ</t>
    </rPh>
    <phoneticPr fontId="23"/>
  </si>
  <si>
    <t>徘徊検知機</t>
    <rPh sb="0" eb="2">
      <t>ハイカイ</t>
    </rPh>
    <rPh sb="2" eb="5">
      <t>ケンチキ</t>
    </rPh>
    <phoneticPr fontId="23"/>
  </si>
  <si>
    <t>各種介護システム</t>
    <rPh sb="0" eb="2">
      <t>カクシュ</t>
    </rPh>
    <rPh sb="2" eb="4">
      <t>カイゴ</t>
    </rPh>
    <phoneticPr fontId="23"/>
  </si>
  <si>
    <t>障害者対応機器</t>
    <rPh sb="0" eb="3">
      <t>ショウガイシャ</t>
    </rPh>
    <rPh sb="3" eb="5">
      <t>タイオウ</t>
    </rPh>
    <rPh sb="5" eb="6">
      <t>キ</t>
    </rPh>
    <rPh sb="6" eb="7">
      <t>キ</t>
    </rPh>
    <phoneticPr fontId="23"/>
  </si>
  <si>
    <t>車椅子</t>
    <rPh sb="0" eb="3">
      <t>クルマイス</t>
    </rPh>
    <phoneticPr fontId="23"/>
  </si>
  <si>
    <t>浴槽</t>
    <rPh sb="0" eb="2">
      <t>ヨクソウ</t>
    </rPh>
    <phoneticPr fontId="23"/>
  </si>
  <si>
    <t>介護用ベッド</t>
    <rPh sb="0" eb="2">
      <t>カイゴ</t>
    </rPh>
    <rPh sb="2" eb="3">
      <t>ヨウ</t>
    </rPh>
    <phoneticPr fontId="23"/>
  </si>
  <si>
    <t>衛生材料</t>
    <rPh sb="0" eb="2">
      <t>エイセイ</t>
    </rPh>
    <rPh sb="2" eb="4">
      <t>ザイリョウ</t>
    </rPh>
    <phoneticPr fontId="23"/>
  </si>
  <si>
    <t>感染症等対策用品</t>
    <rPh sb="0" eb="3">
      <t>カンセンショウ</t>
    </rPh>
    <rPh sb="3" eb="4">
      <t>トウ</t>
    </rPh>
    <rPh sb="4" eb="6">
      <t>タイサク</t>
    </rPh>
    <rPh sb="6" eb="8">
      <t>ヨウヒン</t>
    </rPh>
    <phoneticPr fontId="23"/>
  </si>
  <si>
    <t>補装用具</t>
    <rPh sb="0" eb="1">
      <t>ホ</t>
    </rPh>
    <rPh sb="1" eb="2">
      <t>ソウ</t>
    </rPh>
    <rPh sb="2" eb="4">
      <t>ヨウグ</t>
    </rPh>
    <phoneticPr fontId="23"/>
  </si>
  <si>
    <t>医療用ベット</t>
    <rPh sb="0" eb="3">
      <t>イリョウヨウ</t>
    </rPh>
    <phoneticPr fontId="23"/>
  </si>
  <si>
    <t>各種医療システム</t>
    <rPh sb="0" eb="2">
      <t>カクシュ</t>
    </rPh>
    <rPh sb="2" eb="4">
      <t>イリョウ</t>
    </rPh>
    <phoneticPr fontId="23"/>
  </si>
  <si>
    <t>看護機器</t>
    <rPh sb="0" eb="2">
      <t>カンゴ</t>
    </rPh>
    <rPh sb="2" eb="4">
      <t>キキ</t>
    </rPh>
    <phoneticPr fontId="23"/>
  </si>
  <si>
    <t>病棟用機器</t>
    <rPh sb="0" eb="2">
      <t>ビョウトウ</t>
    </rPh>
    <rPh sb="2" eb="3">
      <t>ヨウ</t>
    </rPh>
    <rPh sb="3" eb="5">
      <t>キキ</t>
    </rPh>
    <phoneticPr fontId="23"/>
  </si>
  <si>
    <t>汚水検知機</t>
    <rPh sb="0" eb="2">
      <t>オスイ</t>
    </rPh>
    <rPh sb="2" eb="5">
      <t>ケンチキ</t>
    </rPh>
    <phoneticPr fontId="23"/>
  </si>
  <si>
    <t>水質検査機器</t>
    <rPh sb="0" eb="2">
      <t>スイシツ</t>
    </rPh>
    <rPh sb="2" eb="4">
      <t>ケンサ</t>
    </rPh>
    <rPh sb="4" eb="6">
      <t>キキ</t>
    </rPh>
    <phoneticPr fontId="23"/>
  </si>
  <si>
    <t>水質測定器</t>
    <rPh sb="0" eb="2">
      <t>スイシツ</t>
    </rPh>
    <rPh sb="2" eb="4">
      <t>ソクテイ</t>
    </rPh>
    <rPh sb="4" eb="5">
      <t>キ</t>
    </rPh>
    <phoneticPr fontId="23"/>
  </si>
  <si>
    <t>放射線量計</t>
    <rPh sb="0" eb="3">
      <t>ホウシャセン</t>
    </rPh>
    <rPh sb="3" eb="4">
      <t>リョウ</t>
    </rPh>
    <rPh sb="4" eb="5">
      <t>ケイ</t>
    </rPh>
    <phoneticPr fontId="23"/>
  </si>
  <si>
    <t>計量機器</t>
    <rPh sb="0" eb="2">
      <t>ケイリョウ</t>
    </rPh>
    <rPh sb="2" eb="4">
      <t>キキ</t>
    </rPh>
    <phoneticPr fontId="23"/>
  </si>
  <si>
    <t>環境測定機器</t>
    <rPh sb="0" eb="2">
      <t>カンキョウ</t>
    </rPh>
    <rPh sb="2" eb="4">
      <t>ソクテイ</t>
    </rPh>
    <rPh sb="4" eb="6">
      <t>キキ</t>
    </rPh>
    <phoneticPr fontId="23"/>
  </si>
  <si>
    <t>試験検査機器</t>
    <rPh sb="0" eb="2">
      <t>シケン</t>
    </rPh>
    <rPh sb="2" eb="4">
      <t>ケンサ</t>
    </rPh>
    <rPh sb="4" eb="5">
      <t>キ</t>
    </rPh>
    <rPh sb="5" eb="6">
      <t>キ</t>
    </rPh>
    <phoneticPr fontId="23"/>
  </si>
  <si>
    <t>分析機器</t>
    <rPh sb="0" eb="2">
      <t>ブンセキ</t>
    </rPh>
    <rPh sb="2" eb="4">
      <t>キキ</t>
    </rPh>
    <phoneticPr fontId="23"/>
  </si>
  <si>
    <t>音響機器</t>
    <rPh sb="0" eb="2">
      <t>オンキョウ</t>
    </rPh>
    <rPh sb="2" eb="4">
      <t>キキ</t>
    </rPh>
    <phoneticPr fontId="23"/>
  </si>
  <si>
    <t>映像再生機器</t>
    <rPh sb="0" eb="2">
      <t>エイゾウ</t>
    </rPh>
    <rPh sb="2" eb="4">
      <t>サイセイ</t>
    </rPh>
    <rPh sb="4" eb="6">
      <t>キキ</t>
    </rPh>
    <phoneticPr fontId="23"/>
  </si>
  <si>
    <t>映像記録カメラ</t>
    <rPh sb="0" eb="2">
      <t>エイゾウ</t>
    </rPh>
    <rPh sb="2" eb="4">
      <t>キロク</t>
    </rPh>
    <phoneticPr fontId="23"/>
  </si>
  <si>
    <t>給湯器</t>
    <rPh sb="0" eb="3">
      <t>キュウトウキ</t>
    </rPh>
    <phoneticPr fontId="23"/>
  </si>
  <si>
    <t>食器・容器類・調理器具</t>
    <rPh sb="0" eb="2">
      <t>ショッキ</t>
    </rPh>
    <rPh sb="3" eb="5">
      <t>ヨウキ</t>
    </rPh>
    <rPh sb="5" eb="6">
      <t>ルイ</t>
    </rPh>
    <rPh sb="7" eb="9">
      <t>チョウリ</t>
    </rPh>
    <rPh sb="9" eb="11">
      <t>キグ</t>
    </rPh>
    <phoneticPr fontId="23"/>
  </si>
  <si>
    <t>業務用冷蔵庫</t>
    <rPh sb="0" eb="3">
      <t>ギョウムヨウ</t>
    </rPh>
    <rPh sb="3" eb="6">
      <t>レイゾウコ</t>
    </rPh>
    <phoneticPr fontId="23"/>
  </si>
  <si>
    <t>業務用厨房機器</t>
    <rPh sb="0" eb="3">
      <t>ギョウムヨウ</t>
    </rPh>
    <rPh sb="3" eb="5">
      <t>チュウボウ</t>
    </rPh>
    <rPh sb="5" eb="7">
      <t>キキ</t>
    </rPh>
    <phoneticPr fontId="23"/>
  </si>
  <si>
    <t>食器・容器類・調理器具</t>
    <rPh sb="0" eb="2">
      <t>ショッキ</t>
    </rPh>
    <rPh sb="3" eb="5">
      <t>ヨウキ</t>
    </rPh>
    <rPh sb="5" eb="6">
      <t>ルイ</t>
    </rPh>
    <phoneticPr fontId="23"/>
  </si>
  <si>
    <t>家庭用冷蔵庫</t>
    <rPh sb="0" eb="3">
      <t>カテイヨウ</t>
    </rPh>
    <rPh sb="3" eb="6">
      <t>レイゾウコ</t>
    </rPh>
    <phoneticPr fontId="23"/>
  </si>
  <si>
    <t>家庭用厨房機器</t>
    <rPh sb="0" eb="3">
      <t>カテイヨウ</t>
    </rPh>
    <rPh sb="3" eb="5">
      <t>チュウボウ</t>
    </rPh>
    <rPh sb="5" eb="7">
      <t>キキ</t>
    </rPh>
    <phoneticPr fontId="23"/>
  </si>
  <si>
    <t>緊急通報端末装置</t>
    <rPh sb="0" eb="2">
      <t>キンキュウ</t>
    </rPh>
    <rPh sb="2" eb="4">
      <t>ツウホウ</t>
    </rPh>
    <rPh sb="4" eb="6">
      <t>タンマツ</t>
    </rPh>
    <rPh sb="6" eb="8">
      <t>ソウチ</t>
    </rPh>
    <phoneticPr fontId="23"/>
  </si>
  <si>
    <t>病院・福祉施設用通信機器</t>
    <rPh sb="0" eb="2">
      <t>ビョウイン</t>
    </rPh>
    <rPh sb="3" eb="5">
      <t>フクシ</t>
    </rPh>
    <rPh sb="5" eb="7">
      <t>シセツ</t>
    </rPh>
    <rPh sb="7" eb="8">
      <t>ヨウ</t>
    </rPh>
    <rPh sb="8" eb="10">
      <t>ツウシン</t>
    </rPh>
    <rPh sb="10" eb="12">
      <t>キキ</t>
    </rPh>
    <phoneticPr fontId="23"/>
  </si>
  <si>
    <t>映像音響機器</t>
    <rPh sb="0" eb="2">
      <t>エイゾウ</t>
    </rPh>
    <rPh sb="2" eb="4">
      <t>オンキョウ</t>
    </rPh>
    <rPh sb="4" eb="6">
      <t>キキ</t>
    </rPh>
    <phoneticPr fontId="23"/>
  </si>
  <si>
    <t>放送設備機器</t>
    <rPh sb="0" eb="2">
      <t>ホウソウ</t>
    </rPh>
    <rPh sb="2" eb="4">
      <t>セツビ</t>
    </rPh>
    <rPh sb="4" eb="6">
      <t>キキ</t>
    </rPh>
    <phoneticPr fontId="23"/>
  </si>
  <si>
    <t>電話機器</t>
    <rPh sb="0" eb="2">
      <t>デンワ</t>
    </rPh>
    <rPh sb="2" eb="3">
      <t>キ</t>
    </rPh>
    <rPh sb="3" eb="4">
      <t>キ</t>
    </rPh>
    <phoneticPr fontId="23"/>
  </si>
  <si>
    <t>無線機器</t>
    <rPh sb="0" eb="2">
      <t>ムセン</t>
    </rPh>
    <rPh sb="2" eb="3">
      <t>キ</t>
    </rPh>
    <rPh sb="3" eb="4">
      <t>キ</t>
    </rPh>
    <phoneticPr fontId="23"/>
  </si>
  <si>
    <t>盗難防止装置</t>
    <rPh sb="0" eb="2">
      <t>トウナン</t>
    </rPh>
    <rPh sb="2" eb="4">
      <t>ボウシ</t>
    </rPh>
    <rPh sb="4" eb="6">
      <t>ソウチ</t>
    </rPh>
    <phoneticPr fontId="23"/>
  </si>
  <si>
    <t>産業用電気機器</t>
    <rPh sb="5" eb="7">
      <t>キキ</t>
    </rPh>
    <phoneticPr fontId="23"/>
  </si>
  <si>
    <t>時計類</t>
    <rPh sb="0" eb="2">
      <t>トケイ</t>
    </rPh>
    <rPh sb="2" eb="3">
      <t>ルイ</t>
    </rPh>
    <phoneticPr fontId="23"/>
  </si>
  <si>
    <t>蓄電池</t>
    <rPh sb="0" eb="3">
      <t>チクデンチ</t>
    </rPh>
    <phoneticPr fontId="23"/>
  </si>
  <si>
    <t>照明器具</t>
    <rPh sb="0" eb="2">
      <t>ショウメイ</t>
    </rPh>
    <rPh sb="2" eb="4">
      <t>キグ</t>
    </rPh>
    <phoneticPr fontId="23"/>
  </si>
  <si>
    <t>電化製品</t>
    <rPh sb="0" eb="2">
      <t>デンカ</t>
    </rPh>
    <rPh sb="2" eb="4">
      <t>セイヒン</t>
    </rPh>
    <phoneticPr fontId="23"/>
  </si>
  <si>
    <t>木工用機械・器具</t>
    <rPh sb="0" eb="3">
      <t>モッコウヨウ</t>
    </rPh>
    <rPh sb="3" eb="5">
      <t>キカイ</t>
    </rPh>
    <rPh sb="6" eb="8">
      <t>キグ</t>
    </rPh>
    <phoneticPr fontId="23"/>
  </si>
  <si>
    <t>建設、運搬機械・器具</t>
    <rPh sb="0" eb="2">
      <t>ケンセツ</t>
    </rPh>
    <rPh sb="3" eb="5">
      <t>ウンパン</t>
    </rPh>
    <rPh sb="5" eb="7">
      <t>キカイ</t>
    </rPh>
    <rPh sb="8" eb="10">
      <t>キグ</t>
    </rPh>
    <phoneticPr fontId="23"/>
  </si>
  <si>
    <t>自動車用消耗品</t>
    <rPh sb="0" eb="4">
      <t>ジドウシャヨウ</t>
    </rPh>
    <rPh sb="4" eb="6">
      <t>ショウモウ</t>
    </rPh>
    <rPh sb="6" eb="7">
      <t>ヒン</t>
    </rPh>
    <phoneticPr fontId="23"/>
  </si>
  <si>
    <t>特殊車両(その他)</t>
    <rPh sb="7" eb="8">
      <t>タ</t>
    </rPh>
    <phoneticPr fontId="23"/>
  </si>
  <si>
    <t>特殊車両（救急車）</t>
    <rPh sb="0" eb="2">
      <t>トクシュ</t>
    </rPh>
    <rPh sb="2" eb="4">
      <t>シャリョウ</t>
    </rPh>
    <rPh sb="5" eb="8">
      <t>キュウキュウシャ</t>
    </rPh>
    <phoneticPr fontId="23"/>
  </si>
  <si>
    <t>特殊車両（消防ポンプ車）</t>
    <rPh sb="0" eb="2">
      <t>トクシュ</t>
    </rPh>
    <rPh sb="2" eb="4">
      <t>シャリョウ</t>
    </rPh>
    <rPh sb="5" eb="7">
      <t>ショウボウ</t>
    </rPh>
    <rPh sb="10" eb="11">
      <t>シャ</t>
    </rPh>
    <phoneticPr fontId="23"/>
  </si>
  <si>
    <t>遊具</t>
    <rPh sb="0" eb="1">
      <t>ユウ</t>
    </rPh>
    <rPh sb="1" eb="2">
      <t>グ</t>
    </rPh>
    <phoneticPr fontId="23"/>
  </si>
  <si>
    <t>スポーツ用品</t>
    <rPh sb="4" eb="6">
      <t>ヨウヒン</t>
    </rPh>
    <phoneticPr fontId="23"/>
  </si>
  <si>
    <t>体育施設用器具</t>
    <rPh sb="0" eb="2">
      <t>タイイク</t>
    </rPh>
    <rPh sb="2" eb="4">
      <t>シセツ</t>
    </rPh>
    <rPh sb="4" eb="5">
      <t>ヨウ</t>
    </rPh>
    <rPh sb="5" eb="7">
      <t>キグ</t>
    </rPh>
    <phoneticPr fontId="23"/>
  </si>
  <si>
    <t>実験用教材・機器</t>
    <rPh sb="0" eb="3">
      <t>ジッケンヨウ</t>
    </rPh>
    <rPh sb="3" eb="5">
      <t>キョウザイ</t>
    </rPh>
    <rPh sb="6" eb="8">
      <t>キキ</t>
    </rPh>
    <phoneticPr fontId="23"/>
  </si>
  <si>
    <t>心身発達教材・機器</t>
    <rPh sb="0" eb="2">
      <t>シンシン</t>
    </rPh>
    <rPh sb="2" eb="4">
      <t>ハッタツ</t>
    </rPh>
    <rPh sb="4" eb="6">
      <t>キョウザイ</t>
    </rPh>
    <rPh sb="7" eb="8">
      <t>キ</t>
    </rPh>
    <rPh sb="8" eb="9">
      <t>キ</t>
    </rPh>
    <phoneticPr fontId="23"/>
  </si>
  <si>
    <t>保育用教材・機器</t>
    <rPh sb="0" eb="3">
      <t>ホイクヨウ</t>
    </rPh>
    <rPh sb="3" eb="5">
      <t>キョウザイ</t>
    </rPh>
    <rPh sb="6" eb="7">
      <t>キ</t>
    </rPh>
    <rPh sb="7" eb="8">
      <t>キ</t>
    </rPh>
    <phoneticPr fontId="23"/>
  </si>
  <si>
    <t>学校用教材・機器</t>
    <rPh sb="0" eb="3">
      <t>ガッコウヨウ</t>
    </rPh>
    <rPh sb="3" eb="5">
      <t>キョウザイ</t>
    </rPh>
    <rPh sb="6" eb="7">
      <t>キ</t>
    </rPh>
    <rPh sb="7" eb="8">
      <t>キ</t>
    </rPh>
    <phoneticPr fontId="23"/>
  </si>
  <si>
    <t>加除式法令図書</t>
    <rPh sb="0" eb="2">
      <t>カジョ</t>
    </rPh>
    <rPh sb="2" eb="3">
      <t>シキ</t>
    </rPh>
    <rPh sb="3" eb="5">
      <t>ホウレイ</t>
    </rPh>
    <rPh sb="5" eb="7">
      <t>トショ</t>
    </rPh>
    <phoneticPr fontId="23"/>
  </si>
  <si>
    <t>写真類</t>
    <rPh sb="0" eb="2">
      <t>シャシン</t>
    </rPh>
    <rPh sb="2" eb="3">
      <t>ルイ</t>
    </rPh>
    <phoneticPr fontId="23"/>
  </si>
  <si>
    <t>地図</t>
    <rPh sb="0" eb="2">
      <t>チズ</t>
    </rPh>
    <phoneticPr fontId="23"/>
  </si>
  <si>
    <t>ビデオ・ＤＶＤ・音楽ＣＤ等</t>
    <rPh sb="8" eb="10">
      <t>オンガク</t>
    </rPh>
    <rPh sb="12" eb="13">
      <t>トウ</t>
    </rPh>
    <phoneticPr fontId="23"/>
  </si>
  <si>
    <t>教科書</t>
    <rPh sb="0" eb="3">
      <t>キョウカショ</t>
    </rPh>
    <phoneticPr fontId="23"/>
  </si>
  <si>
    <t>専門図書</t>
    <rPh sb="0" eb="2">
      <t>センモン</t>
    </rPh>
    <rPh sb="2" eb="4">
      <t>トショ</t>
    </rPh>
    <phoneticPr fontId="23"/>
  </si>
  <si>
    <t>一般図書</t>
    <rPh sb="0" eb="2">
      <t>イッパン</t>
    </rPh>
    <rPh sb="2" eb="4">
      <t>トショ</t>
    </rPh>
    <phoneticPr fontId="23"/>
  </si>
  <si>
    <t>楽譜</t>
    <rPh sb="0" eb="2">
      <t>ガクフ</t>
    </rPh>
    <phoneticPr fontId="23"/>
  </si>
  <si>
    <t>電子楽器</t>
    <rPh sb="0" eb="2">
      <t>デンシ</t>
    </rPh>
    <rPh sb="2" eb="4">
      <t>ガッキ</t>
    </rPh>
    <phoneticPr fontId="23"/>
  </si>
  <si>
    <t>和楽器</t>
    <rPh sb="0" eb="3">
      <t>ワガッキ</t>
    </rPh>
    <phoneticPr fontId="23"/>
  </si>
  <si>
    <t>洋楽器</t>
    <rPh sb="0" eb="3">
      <t>ヨウガッキ</t>
    </rPh>
    <phoneticPr fontId="23"/>
  </si>
  <si>
    <t>ソフトウェア(既製品)</t>
    <rPh sb="7" eb="10">
      <t>キセイヒン</t>
    </rPh>
    <phoneticPr fontId="23"/>
  </si>
  <si>
    <t>消耗品類</t>
    <rPh sb="0" eb="2">
      <t>ショウモウ</t>
    </rPh>
    <rPh sb="2" eb="3">
      <t>ヒン</t>
    </rPh>
    <rPh sb="3" eb="4">
      <t>タグイ</t>
    </rPh>
    <phoneticPr fontId="23"/>
  </si>
  <si>
    <t>ネットワーク関連機器</t>
    <rPh sb="6" eb="8">
      <t>カンレン</t>
    </rPh>
    <rPh sb="8" eb="10">
      <t>キキ</t>
    </rPh>
    <phoneticPr fontId="23"/>
  </si>
  <si>
    <t>周辺機器</t>
    <rPh sb="0" eb="2">
      <t>シュウヘン</t>
    </rPh>
    <rPh sb="2" eb="4">
      <t>キキ</t>
    </rPh>
    <phoneticPr fontId="23"/>
  </si>
  <si>
    <t>汎用コンピュータ</t>
    <rPh sb="0" eb="2">
      <t>ハンヨウ</t>
    </rPh>
    <phoneticPr fontId="23"/>
  </si>
  <si>
    <t>事務機器</t>
    <rPh sb="0" eb="2">
      <t>ジム</t>
    </rPh>
    <rPh sb="2" eb="4">
      <t>キキ</t>
    </rPh>
    <phoneticPr fontId="23"/>
  </si>
  <si>
    <t>用紙類</t>
    <rPh sb="0" eb="2">
      <t>ヨウシ</t>
    </rPh>
    <rPh sb="2" eb="3">
      <t>ルイ</t>
    </rPh>
    <phoneticPr fontId="23"/>
  </si>
  <si>
    <t>文具・事務用品</t>
    <rPh sb="0" eb="2">
      <t>ブング</t>
    </rPh>
    <rPh sb="3" eb="5">
      <t>ジム</t>
    </rPh>
    <rPh sb="5" eb="7">
      <t>ヨウヒン</t>
    </rPh>
    <phoneticPr fontId="23"/>
  </si>
  <si>
    <t>会議用テーブル・椅子</t>
    <rPh sb="0" eb="3">
      <t>カイギヨウ</t>
    </rPh>
    <rPh sb="8" eb="10">
      <t>イス</t>
    </rPh>
    <phoneticPr fontId="23"/>
  </si>
  <si>
    <t>学校等施設用　机・椅子</t>
    <rPh sb="0" eb="2">
      <t>ガッコウ</t>
    </rPh>
    <rPh sb="2" eb="3">
      <t>トウ</t>
    </rPh>
    <rPh sb="3" eb="6">
      <t>シセツヨウ</t>
    </rPh>
    <rPh sb="7" eb="8">
      <t>ツクエ</t>
    </rPh>
    <rPh sb="9" eb="11">
      <t>イス</t>
    </rPh>
    <phoneticPr fontId="23"/>
  </si>
  <si>
    <t>展示ケース・展示パネル</t>
    <rPh sb="0" eb="2">
      <t>テンジ</t>
    </rPh>
    <rPh sb="6" eb="8">
      <t>テンジ</t>
    </rPh>
    <phoneticPr fontId="23"/>
  </si>
  <si>
    <t>家具類</t>
    <rPh sb="0" eb="2">
      <t>カグ</t>
    </rPh>
    <rPh sb="2" eb="3">
      <t>ルイ</t>
    </rPh>
    <phoneticPr fontId="23"/>
  </si>
  <si>
    <t>横断幕・懸垂幕</t>
    <rPh sb="0" eb="3">
      <t>オウダンマク</t>
    </rPh>
    <rPh sb="4" eb="6">
      <t>ケンスイ</t>
    </rPh>
    <rPh sb="6" eb="7">
      <t>マク</t>
    </rPh>
    <phoneticPr fontId="23"/>
  </si>
  <si>
    <t>看板・掲示板</t>
    <rPh sb="0" eb="2">
      <t>カンバン</t>
    </rPh>
    <phoneticPr fontId="23"/>
  </si>
  <si>
    <t>旗・のぼり・紅白幕</t>
    <rPh sb="0" eb="1">
      <t>ハタ</t>
    </rPh>
    <rPh sb="6" eb="8">
      <t>コウハク</t>
    </rPh>
    <rPh sb="8" eb="9">
      <t>マク</t>
    </rPh>
    <phoneticPr fontId="23"/>
  </si>
  <si>
    <t>天幕</t>
    <rPh sb="0" eb="2">
      <t>テンマク</t>
    </rPh>
    <phoneticPr fontId="23"/>
  </si>
  <si>
    <t>プレート彫刻</t>
    <rPh sb="4" eb="6">
      <t>チョウコク</t>
    </rPh>
    <phoneticPr fontId="23"/>
  </si>
  <si>
    <t>既製品</t>
    <rPh sb="0" eb="3">
      <t>キセイヒン</t>
    </rPh>
    <phoneticPr fontId="23"/>
  </si>
  <si>
    <t>注文品</t>
    <rPh sb="0" eb="2">
      <t>チュウモン</t>
    </rPh>
    <rPh sb="2" eb="3">
      <t>ヒン</t>
    </rPh>
    <phoneticPr fontId="23"/>
  </si>
  <si>
    <t>001</t>
  </si>
  <si>
    <t>002</t>
  </si>
  <si>
    <t>003</t>
  </si>
  <si>
    <t>004</t>
  </si>
  <si>
    <t>005</t>
  </si>
  <si>
    <t>006</t>
  </si>
  <si>
    <t>007</t>
  </si>
  <si>
    <t>008</t>
  </si>
  <si>
    <t>009</t>
  </si>
  <si>
    <t>010</t>
  </si>
  <si>
    <t>011</t>
  </si>
  <si>
    <t>012</t>
  </si>
  <si>
    <t>013</t>
  </si>
  <si>
    <t>014</t>
  </si>
  <si>
    <t>015</t>
  </si>
  <si>
    <t>016</t>
  </si>
  <si>
    <r>
      <t>特殊車両（車体改造・</t>
    </r>
    <r>
      <rPr>
        <sz val="11"/>
        <rFont val="ＭＳ ゴシック"/>
        <family val="3"/>
        <charset val="128"/>
      </rPr>
      <t>消防ポンプ車）</t>
    </r>
    <rPh sb="0" eb="2">
      <t>トクシュ</t>
    </rPh>
    <rPh sb="2" eb="4">
      <t>シャリョウ</t>
    </rPh>
    <rPh sb="5" eb="7">
      <t>シャタイ</t>
    </rPh>
    <rPh sb="7" eb="9">
      <t>カイゾウ</t>
    </rPh>
    <rPh sb="10" eb="12">
      <t>ショウボウ</t>
    </rPh>
    <rPh sb="15" eb="16">
      <t>シャ</t>
    </rPh>
    <phoneticPr fontId="23"/>
  </si>
  <si>
    <r>
      <t>特殊車両（車体改造・</t>
    </r>
    <r>
      <rPr>
        <sz val="11"/>
        <rFont val="ＭＳ ゴシック"/>
        <family val="3"/>
        <charset val="128"/>
      </rPr>
      <t>救急車）</t>
    </r>
    <rPh sb="0" eb="2">
      <t>トクシュ</t>
    </rPh>
    <rPh sb="2" eb="4">
      <t>シャリョウ</t>
    </rPh>
    <rPh sb="5" eb="7">
      <t>シャタイ</t>
    </rPh>
    <rPh sb="7" eb="9">
      <t>カイゾウ</t>
    </rPh>
    <rPh sb="10" eb="12">
      <t>キュウキュウ</t>
    </rPh>
    <rPh sb="12" eb="13">
      <t>シャ</t>
    </rPh>
    <phoneticPr fontId="23"/>
  </si>
  <si>
    <t>パーソナルコンピュータ</t>
    <phoneticPr fontId="23"/>
  </si>
  <si>
    <t>ピアノ</t>
    <phoneticPr fontId="23"/>
  </si>
  <si>
    <t>二輪車</t>
    <phoneticPr fontId="23"/>
  </si>
  <si>
    <t>自動車</t>
    <phoneticPr fontId="23"/>
  </si>
  <si>
    <t>大型車</t>
    <phoneticPr fontId="23"/>
  </si>
  <si>
    <t>船舶類</t>
    <phoneticPr fontId="23"/>
  </si>
  <si>
    <t>工作用機械・器具</t>
    <phoneticPr fontId="23"/>
  </si>
  <si>
    <t>産業用機械・器具</t>
    <phoneticPr fontId="23"/>
  </si>
  <si>
    <t>農園芸用機械・器具</t>
    <phoneticPr fontId="23"/>
  </si>
  <si>
    <t>除雪機</t>
    <phoneticPr fontId="23"/>
  </si>
  <si>
    <t>スクリーン</t>
    <phoneticPr fontId="23"/>
  </si>
  <si>
    <t>舞台装置</t>
    <phoneticPr fontId="23"/>
  </si>
  <si>
    <t>ガソリン</t>
    <phoneticPr fontId="23"/>
  </si>
  <si>
    <t>可搬式小型消防ポンプ</t>
    <phoneticPr fontId="23"/>
  </si>
  <si>
    <t>バルブ類</t>
    <phoneticPr fontId="23"/>
  </si>
  <si>
    <t>カーテン・ブラインド・じゅうたん</t>
    <phoneticPr fontId="23"/>
  </si>
  <si>
    <t>例)カブシキガイシャスズキグミ　トウホクエイギョウショ
正式名称を全角カタカナで入力してください。支店・営業所名は、１文字空けて入力してください。</t>
    <phoneticPr fontId="5"/>
  </si>
  <si>
    <t>例)株式会社鈴木組　東北営業所
正式名称で入力してください。支店・営業所名は、１文字空けて入力してください。</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</si>
  <si>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資本関係又は人的関係</t>
    <rPh sb="0" eb="2">
      <t>シホン</t>
    </rPh>
    <rPh sb="2" eb="4">
      <t>カンケイ</t>
    </rPh>
    <rPh sb="4" eb="5">
      <t>マタ</t>
    </rPh>
    <rPh sb="6" eb="8">
      <t>ジンテキ</t>
    </rPh>
    <rPh sb="8" eb="10">
      <t>カンケイ</t>
    </rPh>
    <phoneticPr fontId="6"/>
  </si>
  <si>
    <t>の有無</t>
    <phoneticPr fontId="5"/>
  </si>
  <si>
    <t>申請日現在において、他の登米市の競争入札参加登録申請を行っている業者と資本関係又は人的関係がある場合、リストから「有」を選択してください。</t>
    <rPh sb="0" eb="2">
      <t>シンセイ</t>
    </rPh>
    <rPh sb="2" eb="3">
      <t>ビ</t>
    </rPh>
    <rPh sb="3" eb="5">
      <t>ゲンザイ</t>
    </rPh>
    <rPh sb="10" eb="11">
      <t>ホカ</t>
    </rPh>
    <rPh sb="12" eb="15">
      <t>トメシ</t>
    </rPh>
    <rPh sb="16" eb="18">
      <t>キョウソウ</t>
    </rPh>
    <rPh sb="18" eb="20">
      <t>ニュウサツ</t>
    </rPh>
    <rPh sb="20" eb="22">
      <t>サンカ</t>
    </rPh>
    <rPh sb="22" eb="24">
      <t>トウロク</t>
    </rPh>
    <rPh sb="24" eb="26">
      <t>シンセイ</t>
    </rPh>
    <rPh sb="27" eb="28">
      <t>オコナ</t>
    </rPh>
    <rPh sb="32" eb="34">
      <t>ギョウシャ</t>
    </rPh>
    <rPh sb="35" eb="37">
      <t>シホン</t>
    </rPh>
    <rPh sb="37" eb="39">
      <t>カンケイ</t>
    </rPh>
    <rPh sb="39" eb="40">
      <t>マタ</t>
    </rPh>
    <rPh sb="41" eb="43">
      <t>ジンテキ</t>
    </rPh>
    <rPh sb="43" eb="45">
      <t>カンケイ</t>
    </rPh>
    <rPh sb="48" eb="50">
      <t>バアイ</t>
    </rPh>
    <rPh sb="57" eb="58">
      <t>アリ</t>
    </rPh>
    <rPh sb="60" eb="62">
      <t>センタク</t>
    </rPh>
    <phoneticPr fontId="5"/>
  </si>
  <si>
    <t>細目</t>
    <rPh sb="0" eb="2">
      <t>サイモク</t>
    </rPh>
    <phoneticPr fontId="5"/>
  </si>
  <si>
    <t>許可の有無</t>
    <rPh sb="0" eb="2">
      <t>キョカ</t>
    </rPh>
    <rPh sb="3" eb="5">
      <t>ウム</t>
    </rPh>
    <phoneticPr fontId="5"/>
  </si>
  <si>
    <t>同意事項等</t>
    <rPh sb="0" eb="2">
      <t>ドウイ</t>
    </rPh>
    <rPh sb="2" eb="4">
      <t>ジコウ</t>
    </rPh>
    <rPh sb="4" eb="5">
      <t>トウ</t>
    </rPh>
    <phoneticPr fontId="5"/>
  </si>
  <si>
    <t>誓約書</t>
    <rPh sb="0" eb="3">
      <t>セイヤクショ</t>
    </rPh>
    <phoneticPr fontId="5"/>
  </si>
  <si>
    <t>電子入札ＩＣカード</t>
    <rPh sb="0" eb="2">
      <t>デンシ</t>
    </rPh>
    <rPh sb="2" eb="4">
      <t>ニュウサツ</t>
    </rPh>
    <phoneticPr fontId="6"/>
  </si>
  <si>
    <t>リストから選択してください。</t>
    <rPh sb="5" eb="7">
      <t>センタク</t>
    </rPh>
    <phoneticPr fontId="5"/>
  </si>
  <si>
    <r>
      <t xml:space="preserve">例)0000-00-0000　半角の数字とハイフンで入力してください。
</t>
    </r>
    <r>
      <rPr>
        <sz val="10"/>
        <color rgb="FFFF0000"/>
        <rFont val="ＭＳ ゴシック"/>
        <family val="3"/>
        <charset val="128"/>
      </rPr>
      <t>入札等に関するお知らせについて、ＦＡＸやメールでお知らせする場合がありますので入力をお願いします。</t>
    </r>
    <rPh sb="75" eb="77">
      <t>ニュウリョク</t>
    </rPh>
    <phoneticPr fontId="5"/>
  </si>
  <si>
    <r>
      <t xml:space="preserve">@を含む半角文字で入力してください。
</t>
    </r>
    <r>
      <rPr>
        <sz val="10"/>
        <color rgb="FFFF0000"/>
        <rFont val="ＭＳ ゴシック"/>
        <family val="3"/>
        <charset val="128"/>
      </rPr>
      <t>入札等に関するお知らせについて、ＦＡＸやメールでお知らせする場合がありますので入力をお願いします。</t>
    </r>
    <phoneticPr fontId="5"/>
  </si>
  <si>
    <t>事業協同組合、企業組合、協業組合等で官公需適格組合証明を受けている場合は番号を入力してください。</t>
    <phoneticPr fontId="5"/>
  </si>
  <si>
    <t>04_登米市</t>
  </si>
  <si>
    <t>下記の入札参加資格要件を満たしていること、申請書及び関係書類のすべての記載事項は、事実と相違ないことを誓約します。
なお、下記の入札参加資格要件を満たさなくなった場合は、参加資格の取り消し又は停止を行います。
※ 誓約する場合は、リストから「同意する」を選択してください。
　　　　　　　　　　　　　　　　　　　　　　　　　　記
１　審査基準日において引き続き１年以上その事業を営んでいること。
２　地方自治法施行令第167条の４第１項及び同条第２項に該当しないこと。
３　国税及び地方税を滞納していないこと。
４　登米市入札契約暴力団等排除要綱第３条に掲げる措置要件に該当しないこと。
５　入札参加資格を得ようとする業種に係る営業に関して、法令等の定めにより必要とされている資格(登録、許可、免許その他法令上満たすべきすべての要件をいう。)を有していること。</t>
    <phoneticPr fontId="5"/>
  </si>
  <si>
    <t>324薬品類</t>
    <phoneticPr fontId="5"/>
  </si>
  <si>
    <t>１．物品の製造 - a．ゴム製品</t>
  </si>
  <si>
    <t>１．物品の製造 - b．その他</t>
  </si>
  <si>
    <t>２．物品の販売 - c．卸売</t>
  </si>
  <si>
    <t>２．物品の販売 - d．小売</t>
  </si>
  <si>
    <t>３．役務の提供等 - e．ｿﾌﾄｳｪｱ業又は情報処理ｻｰﾋﾞｽ業</t>
  </si>
  <si>
    <t>３．役務の提供等 - f．旅館業</t>
  </si>
  <si>
    <t>３．役務の提供等 - g．ｻｰﾋﾞｽ業</t>
  </si>
  <si>
    <t>３．役務の提供等 - h．その他</t>
  </si>
  <si>
    <t>４．物品の買受け - i．立木竹</t>
  </si>
  <si>
    <t>４．物品の買受け - j．その他</t>
  </si>
  <si>
    <t>主たる事業の種類</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</si>
  <si>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
営業年数が１年に満たない場合は、申請することができません。</t>
    <rPh sb="47" eb="49">
      <t>チョクゼン</t>
    </rPh>
    <rPh sb="50" eb="54">
      <t>エイギョウネンド</t>
    </rPh>
    <rPh sb="55" eb="58">
      <t>シュウリョウビ</t>
    </rPh>
    <rPh sb="74" eb="76">
      <t>ニュウリョク</t>
    </rPh>
    <rPh sb="130" eb="132">
      <t>ニュウリョク</t>
    </rPh>
    <phoneticPr fontId="5"/>
  </si>
  <si>
    <t>　</t>
    <phoneticPr fontId="5"/>
  </si>
  <si>
    <t>資格を希望する場合、希望欄にリストから「○」を選択してください。複数選択可。
*1を希望するには「設備状況調書」の提出が必要です。
*2を希望するには「医療機器製造販売業」*3を希望するには「医薬品販売業」の許可が必要です。
許可を持っている場合は許可の有無欄にリストから「○」を選択してください。</t>
    <phoneticPr fontId="6"/>
  </si>
  <si>
    <r>
      <t>一般印刷</t>
    </r>
    <r>
      <rPr>
        <sz val="11"/>
        <color rgb="FFFF0000"/>
        <rFont val="ＭＳ ゴシック"/>
        <family val="3"/>
        <charset val="128"/>
      </rPr>
      <t>*1</t>
    </r>
    <rPh sb="0" eb="2">
      <t>イッパン</t>
    </rPh>
    <rPh sb="2" eb="4">
      <t>インサツ</t>
    </rPh>
    <phoneticPr fontId="23"/>
  </si>
  <si>
    <r>
      <t>特殊印刷</t>
    </r>
    <r>
      <rPr>
        <sz val="11"/>
        <color rgb="FFFF0000"/>
        <rFont val="ＭＳ ゴシック"/>
        <family val="3"/>
        <charset val="128"/>
      </rPr>
      <t>*1</t>
    </r>
    <phoneticPr fontId="23"/>
  </si>
  <si>
    <r>
      <t>フォーム印刷</t>
    </r>
    <r>
      <rPr>
        <sz val="11"/>
        <color rgb="FFFF0000"/>
        <rFont val="ＭＳ ゴシック"/>
        <family val="3"/>
        <charset val="128"/>
      </rPr>
      <t>*1</t>
    </r>
    <rPh sb="4" eb="6">
      <t>インサツ</t>
    </rPh>
    <phoneticPr fontId="23"/>
  </si>
  <si>
    <r>
      <t>医療機器</t>
    </r>
    <r>
      <rPr>
        <sz val="11"/>
        <color rgb="FFFF0000"/>
        <rFont val="ＭＳ ゴシック"/>
        <family val="3"/>
        <charset val="128"/>
      </rPr>
      <t>*2</t>
    </r>
    <rPh sb="0" eb="2">
      <t>イリョウ</t>
    </rPh>
    <rPh sb="2" eb="4">
      <t>キキ</t>
    </rPh>
    <phoneticPr fontId="23"/>
  </si>
  <si>
    <r>
      <t>生体検査機器</t>
    </r>
    <r>
      <rPr>
        <sz val="11"/>
        <color rgb="FFFF0000"/>
        <rFont val="ＭＳ ゴシック"/>
        <family val="3"/>
        <charset val="128"/>
      </rPr>
      <t>*2</t>
    </r>
    <rPh sb="0" eb="2">
      <t>セイタイ</t>
    </rPh>
    <rPh sb="2" eb="4">
      <t>ケンサ</t>
    </rPh>
    <rPh sb="4" eb="6">
      <t>キキ</t>
    </rPh>
    <phoneticPr fontId="23"/>
  </si>
  <si>
    <r>
      <t>検体検査機器</t>
    </r>
    <r>
      <rPr>
        <sz val="11"/>
        <color rgb="FFFF0000"/>
        <rFont val="ＭＳ ゴシック"/>
        <family val="3"/>
        <charset val="128"/>
      </rPr>
      <t>*2</t>
    </r>
    <rPh sb="0" eb="2">
      <t>ケンタイ</t>
    </rPh>
    <rPh sb="2" eb="4">
      <t>ケンサ</t>
    </rPh>
    <rPh sb="4" eb="5">
      <t>キ</t>
    </rPh>
    <rPh sb="5" eb="6">
      <t>キ</t>
    </rPh>
    <phoneticPr fontId="23"/>
  </si>
  <si>
    <r>
      <t>治療用機器</t>
    </r>
    <r>
      <rPr>
        <sz val="11"/>
        <color rgb="FFFF0000"/>
        <rFont val="ＭＳ ゴシック"/>
        <family val="3"/>
        <charset val="128"/>
      </rPr>
      <t>*2</t>
    </r>
    <rPh sb="0" eb="3">
      <t>チリョウヨウ</t>
    </rPh>
    <rPh sb="3" eb="4">
      <t>キ</t>
    </rPh>
    <rPh sb="4" eb="5">
      <t>キ</t>
    </rPh>
    <phoneticPr fontId="23"/>
  </si>
  <si>
    <r>
      <t>放射線関連機器</t>
    </r>
    <r>
      <rPr>
        <sz val="11"/>
        <color rgb="FFFF0000"/>
        <rFont val="ＭＳ ゴシック"/>
        <family val="3"/>
        <charset val="128"/>
      </rPr>
      <t>*2</t>
    </r>
    <rPh sb="0" eb="3">
      <t>ホウシャセン</t>
    </rPh>
    <rPh sb="3" eb="5">
      <t>カンレン</t>
    </rPh>
    <rPh sb="5" eb="7">
      <t>キキ</t>
    </rPh>
    <phoneticPr fontId="23"/>
  </si>
  <si>
    <r>
      <t>手術用関連機器</t>
    </r>
    <r>
      <rPr>
        <sz val="11"/>
        <color rgb="FFFF0000"/>
        <rFont val="ＭＳ ゴシック"/>
        <family val="3"/>
        <charset val="128"/>
      </rPr>
      <t>*2</t>
    </r>
    <rPh sb="0" eb="2">
      <t>シュジュツ</t>
    </rPh>
    <rPh sb="2" eb="3">
      <t>ヨウ</t>
    </rPh>
    <rPh sb="3" eb="5">
      <t>カンレン</t>
    </rPh>
    <rPh sb="5" eb="7">
      <t>キキ</t>
    </rPh>
    <phoneticPr fontId="23"/>
  </si>
  <si>
    <r>
      <t>調剤機器</t>
    </r>
    <r>
      <rPr>
        <sz val="11"/>
        <color rgb="FFFF0000"/>
        <rFont val="ＭＳ ゴシック"/>
        <family val="3"/>
        <charset val="128"/>
      </rPr>
      <t>*2</t>
    </r>
    <rPh sb="0" eb="2">
      <t>チョウザイ</t>
    </rPh>
    <rPh sb="2" eb="3">
      <t>キ</t>
    </rPh>
    <rPh sb="3" eb="4">
      <t>キ</t>
    </rPh>
    <phoneticPr fontId="23"/>
  </si>
  <si>
    <r>
      <t>歯科用機器</t>
    </r>
    <r>
      <rPr>
        <sz val="11"/>
        <color rgb="FFFF0000"/>
        <rFont val="ＭＳ ゴシック"/>
        <family val="3"/>
        <charset val="128"/>
      </rPr>
      <t>*2</t>
    </r>
    <rPh sb="0" eb="2">
      <t>シカ</t>
    </rPh>
    <rPh sb="2" eb="3">
      <t>ヨウ</t>
    </rPh>
    <rPh sb="3" eb="4">
      <t>キ</t>
    </rPh>
    <rPh sb="4" eb="5">
      <t>キ</t>
    </rPh>
    <phoneticPr fontId="23"/>
  </si>
  <si>
    <r>
      <t>自動体外式除細動器（ＡＥＤ）</t>
    </r>
    <r>
      <rPr>
        <sz val="11"/>
        <color rgb="FFFF0000"/>
        <rFont val="ＭＳ ゴシック"/>
        <family val="3"/>
        <charset val="128"/>
      </rPr>
      <t>*2</t>
    </r>
    <rPh sb="0" eb="2">
      <t>ジドウ</t>
    </rPh>
    <rPh sb="2" eb="3">
      <t>カラダ</t>
    </rPh>
    <rPh sb="3" eb="4">
      <t>ソト</t>
    </rPh>
    <rPh sb="4" eb="5">
      <t>シキ</t>
    </rPh>
    <rPh sb="5" eb="9">
      <t>ジョサイドウキ</t>
    </rPh>
    <phoneticPr fontId="23"/>
  </si>
  <si>
    <r>
      <t>高度救命措置資器材</t>
    </r>
    <r>
      <rPr>
        <sz val="11"/>
        <color rgb="FFFF0000"/>
        <rFont val="ＭＳ ゴシック"/>
        <family val="3"/>
        <charset val="128"/>
      </rPr>
      <t>*2</t>
    </r>
    <rPh sb="0" eb="2">
      <t>コウド</t>
    </rPh>
    <rPh sb="2" eb="4">
      <t>キュウメイ</t>
    </rPh>
    <rPh sb="4" eb="6">
      <t>ソチ</t>
    </rPh>
    <rPh sb="6" eb="9">
      <t>シキザイ</t>
    </rPh>
    <phoneticPr fontId="23"/>
  </si>
  <si>
    <r>
      <t>理化学機器</t>
    </r>
    <r>
      <rPr>
        <sz val="11"/>
        <color rgb="FFFF0000"/>
        <rFont val="ＭＳ ゴシック"/>
        <family val="3"/>
        <charset val="128"/>
      </rPr>
      <t>*2</t>
    </r>
    <phoneticPr fontId="23"/>
  </si>
  <si>
    <r>
      <t>医療用材料</t>
    </r>
    <r>
      <rPr>
        <sz val="11"/>
        <color rgb="FFFF0000"/>
        <rFont val="ＭＳ ゴシック"/>
        <family val="3"/>
        <charset val="128"/>
      </rPr>
      <t>*2</t>
    </r>
    <rPh sb="0" eb="3">
      <t>イリョウヨウ</t>
    </rPh>
    <rPh sb="3" eb="5">
      <t>ザイリョウ</t>
    </rPh>
    <phoneticPr fontId="23"/>
  </si>
  <si>
    <r>
      <t>歯科材料</t>
    </r>
    <r>
      <rPr>
        <sz val="11"/>
        <color rgb="FFFF0000"/>
        <rFont val="ＭＳ ゴシック"/>
        <family val="3"/>
        <charset val="128"/>
      </rPr>
      <t>*2</t>
    </r>
    <rPh sb="0" eb="2">
      <t>シカ</t>
    </rPh>
    <rPh sb="2" eb="4">
      <t>ザイリョウ</t>
    </rPh>
    <phoneticPr fontId="23"/>
  </si>
  <si>
    <r>
      <t>放射線防護用品</t>
    </r>
    <r>
      <rPr>
        <sz val="11"/>
        <color rgb="FFFF0000"/>
        <rFont val="ＭＳ ゴシック"/>
        <family val="3"/>
        <charset val="128"/>
      </rPr>
      <t>*2</t>
    </r>
    <rPh sb="0" eb="3">
      <t>ホウシャセン</t>
    </rPh>
    <rPh sb="3" eb="5">
      <t>ボウゴ</t>
    </rPh>
    <rPh sb="5" eb="7">
      <t>ヨウヒン</t>
    </rPh>
    <phoneticPr fontId="23"/>
  </si>
  <si>
    <r>
      <t>医薬品</t>
    </r>
    <r>
      <rPr>
        <sz val="11"/>
        <color rgb="FFFF0000"/>
        <rFont val="ＭＳ ゴシック"/>
        <family val="3"/>
        <charset val="128"/>
      </rPr>
      <t>*3</t>
    </r>
    <rPh sb="0" eb="3">
      <t>イヤクヒン</t>
    </rPh>
    <phoneticPr fontId="23"/>
  </si>
  <si>
    <r>
      <t>医療用ガス類</t>
    </r>
    <r>
      <rPr>
        <sz val="11"/>
        <color rgb="FFFF0000"/>
        <rFont val="ＭＳ ゴシック"/>
        <family val="3"/>
        <charset val="128"/>
      </rPr>
      <t>*3</t>
    </r>
    <rPh sb="0" eb="2">
      <t>イリョウ</t>
    </rPh>
    <rPh sb="2" eb="3">
      <t>ヨウ</t>
    </rPh>
    <rPh sb="5" eb="6">
      <t>ルイ</t>
    </rPh>
    <phoneticPr fontId="23"/>
  </si>
  <si>
    <t>Ver.7.0.1</t>
    <phoneticPr fontId="5"/>
  </si>
  <si>
    <t>7.0.1</t>
  </si>
  <si>
    <t>正式名称で入力してください。</t>
    <rPh sb="5" eb="7">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</si>
</sst>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8"/>
      <color theme="3"/>
      <name val="ＭＳ Ｐゴシック"/>
      <family val="2"/>
      <charset val="128"/>
      <scheme val="major"/>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s>
  <borders count="5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75">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42" xfId="0"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0" fontId="19" fillId="2" borderId="0" xfId="0" applyFont="1" applyFill="1" applyAlignment="1" applyProtection="1">
      <alignment horizontal="left" vertical="center"/>
      <protection locked="0"/>
    </xf>
    <xf numFmtId="38" fontId="19" fillId="2" borderId="11"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38" fontId="19" fillId="2" borderId="35"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0" xfId="1" applyNumberFormat="1" applyFont="1" applyFill="1" applyBorder="1" applyAlignment="1" applyProtection="1">
      <alignment horizontal="right" vertical="center"/>
      <protection locked="0"/>
    </xf>
    <xf numFmtId="182"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21"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49" fontId="19" fillId="2" borderId="11" xfId="2" applyNumberFormat="1" applyFont="1" applyFill="1" applyBorder="1" applyAlignment="1" applyProtection="1">
      <alignment horizontal="center" vertical="center"/>
      <protection locked="0"/>
    </xf>
    <xf numFmtId="0" fontId="19" fillId="2" borderId="7" xfId="2" applyFont="1" applyFill="1" applyBorder="1" applyAlignment="1" applyProtection="1">
      <alignment horizontal="center" vertical="center"/>
      <protection locked="0"/>
    </xf>
    <xf numFmtId="38" fontId="19" fillId="2" borderId="31" xfId="1" applyNumberFormat="1" applyFont="1" applyFill="1" applyBorder="1" applyAlignment="1" applyProtection="1">
      <alignment horizontal="right" vertical="center"/>
      <protection locked="0"/>
    </xf>
    <xf numFmtId="178" fontId="19" fillId="2" borderId="26"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4" fontId="19" fillId="2" borderId="21"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5"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49" fontId="19" fillId="2" borderId="21" xfId="2" applyNumberFormat="1" applyFont="1" applyFill="1" applyBorder="1" applyAlignment="1" applyProtection="1">
      <alignment horizontal="center" vertical="center"/>
      <protection locked="0"/>
    </xf>
    <xf numFmtId="0" fontId="19" fillId="2" borderId="4" xfId="2" applyFont="1" applyFill="1" applyBorder="1" applyAlignment="1" applyProtection="1">
      <alignment horizontal="center" vertical="center"/>
      <protection locked="0"/>
    </xf>
    <xf numFmtId="38" fontId="19" fillId="2" borderId="19"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178" fontId="19" fillId="2" borderId="44" xfId="1" applyNumberFormat="1" applyFont="1" applyFill="1" applyBorder="1" applyAlignment="1" applyProtection="1">
      <alignment horizontal="right" vertical="center"/>
      <protection locked="0"/>
    </xf>
    <xf numFmtId="14" fontId="19" fillId="2" borderId="29"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38" fontId="19" fillId="2" borderId="43"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49" fontId="19" fillId="2" borderId="33" xfId="2" applyNumberFormat="1" applyFont="1" applyFill="1" applyBorder="1" applyAlignment="1" applyProtection="1">
      <alignment horizontal="center" vertical="center"/>
      <protection locked="0"/>
    </xf>
    <xf numFmtId="49" fontId="19" fillId="2" borderId="28" xfId="2" applyNumberFormat="1" applyFont="1" applyFill="1" applyBorder="1" applyAlignment="1" applyProtection="1">
      <alignment horizontal="center" vertical="center"/>
      <protection locked="0"/>
    </xf>
    <xf numFmtId="49" fontId="19" fillId="2" borderId="34" xfId="2" applyNumberFormat="1" applyFont="1" applyFill="1" applyBorder="1" applyAlignment="1" applyProtection="1">
      <alignment horizontal="center" vertical="center"/>
      <protection locked="0"/>
    </xf>
    <xf numFmtId="49" fontId="19" fillId="2" borderId="16"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1"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38"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38" fontId="19" fillId="2" borderId="11"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5"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38" fontId="19" fillId="2" borderId="35"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38" fontId="19" fillId="2" borderId="44"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49" fontId="19" fillId="2" borderId="0" xfId="1" applyNumberFormat="1" applyFont="1" applyFill="1" applyAlignment="1" applyProtection="1">
      <alignment horizontal="left" vertical="center"/>
      <protection locked="0"/>
    </xf>
    <xf numFmtId="178" fontId="19" fillId="2" borderId="0" xfId="1" applyNumberFormat="1" applyFont="1" applyFill="1" applyAlignment="1" applyProtection="1">
      <alignment horizontal="left" vertical="center"/>
      <protection locked="0"/>
    </xf>
    <xf numFmtId="49" fontId="19" fillId="2" borderId="35"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4" xfId="2" applyFont="1" applyBorder="1" applyProtection="1">
      <alignment vertical="center"/>
    </xf>
    <xf numFmtId="0" fontId="16" fillId="0" borderId="15" xfId="2" applyFont="1" applyBorder="1" applyProtection="1">
      <alignment vertical="center"/>
    </xf>
    <xf numFmtId="0" fontId="16" fillId="0" borderId="17" xfId="2" applyFont="1" applyBorder="1" applyProtection="1">
      <alignment vertical="center"/>
    </xf>
    <xf numFmtId="49" fontId="4" fillId="0" borderId="0" xfId="1" applyNumberFormat="1" applyFont="1" applyProtection="1">
      <alignment vertical="center"/>
    </xf>
    <xf numFmtId="0" fontId="16" fillId="0" borderId="18" xfId="2" applyFont="1" applyBorder="1" applyProtection="1">
      <alignment vertical="center"/>
    </xf>
    <xf numFmtId="0" fontId="16" fillId="0" borderId="0" xfId="2" applyFont="1" applyProtection="1">
      <alignment vertical="center"/>
    </xf>
    <xf numFmtId="0" fontId="16" fillId="0" borderId="20" xfId="2" applyFont="1" applyBorder="1" applyProtection="1">
      <alignment vertical="center"/>
    </xf>
    <xf numFmtId="0" fontId="16" fillId="0" borderId="16" xfId="2" applyFont="1" applyBorder="1" applyProtection="1">
      <alignment vertical="center"/>
    </xf>
    <xf numFmtId="0" fontId="16" fillId="0" borderId="12" xfId="2" applyFont="1" applyBorder="1" applyProtection="1">
      <alignment vertical="center"/>
    </xf>
    <xf numFmtId="0" fontId="16" fillId="0" borderId="13" xfId="2" applyFont="1" applyBorder="1" applyProtection="1">
      <alignment vertical="center"/>
    </xf>
    <xf numFmtId="0" fontId="14" fillId="0" borderId="14" xfId="0" applyFont="1" applyBorder="1" applyAlignment="1" applyProtection="1">
      <alignment horizontal="left" vertical="center" indent="1"/>
    </xf>
    <xf numFmtId="0" fontId="14" fillId="0" borderId="15" xfId="0" applyFont="1" applyBorder="1" applyAlignment="1" applyProtection="1">
      <alignment horizontal="left" vertical="center" indent="1"/>
    </xf>
    <xf numFmtId="0" fontId="14" fillId="0" borderId="17"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4" fillId="0" borderId="12" xfId="2" applyFont="1" applyBorder="1" applyProtection="1">
      <alignment vertical="center"/>
    </xf>
    <xf numFmtId="0" fontId="14" fillId="0" borderId="18" xfId="0" applyFont="1" applyBorder="1" applyProtection="1">
      <alignment vertical="center"/>
    </xf>
    <xf numFmtId="0" fontId="15" fillId="0" borderId="0" xfId="0" applyFont="1" applyProtection="1">
      <alignment vertical="center"/>
    </xf>
    <xf numFmtId="0" fontId="4" fillId="0" borderId="15" xfId="0" applyFont="1" applyBorder="1" applyProtection="1">
      <alignment vertical="center"/>
    </xf>
    <xf numFmtId="177" fontId="4" fillId="0" borderId="15" xfId="0" applyNumberFormat="1" applyFont="1" applyBorder="1" applyProtection="1">
      <alignment vertical="center"/>
    </xf>
    <xf numFmtId="49" fontId="4" fillId="0" borderId="17" xfId="0" applyNumberFormat="1" applyFont="1" applyBorder="1" applyProtection="1">
      <alignment vertical="center"/>
    </xf>
    <xf numFmtId="180" fontId="4" fillId="0" borderId="0" xfId="0" applyNumberFormat="1" applyFont="1" applyProtection="1">
      <alignment vertical="center"/>
    </xf>
    <xf numFmtId="181" fontId="4" fillId="0" borderId="0" xfId="0" applyNumberFormat="1" applyFont="1" applyProtection="1">
      <alignment vertical="center"/>
    </xf>
    <xf numFmtId="0" fontId="4" fillId="0" borderId="0" xfId="0" applyFont="1" applyProtection="1">
      <alignment vertical="center"/>
    </xf>
    <xf numFmtId="0" fontId="4" fillId="0" borderId="20" xfId="2" applyFont="1" applyBorder="1" applyProtection="1">
      <alignment vertical="center"/>
    </xf>
    <xf numFmtId="180" fontId="4" fillId="0" borderId="18" xfId="0" applyNumberFormat="1" applyFont="1" applyBorder="1" applyProtection="1">
      <alignmen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178" fontId="4" fillId="0" borderId="0" xfId="1" applyNumberFormat="1" applyFont="1" applyProtection="1">
      <alignment vertical="center"/>
    </xf>
    <xf numFmtId="49" fontId="19" fillId="0" borderId="0" xfId="1" applyNumberFormat="1" applyFont="1" applyAlignment="1" applyProtection="1">
      <alignment horizontal="left" vertical="center"/>
    </xf>
    <xf numFmtId="178" fontId="17" fillId="0" borderId="0" xfId="1" applyNumberFormat="1" applyFont="1" applyAlignment="1" applyProtection="1">
      <alignment horizontal="left" vertical="top" wrapText="1"/>
    </xf>
    <xf numFmtId="178" fontId="17" fillId="4" borderId="0" xfId="1" applyNumberFormat="1" applyFont="1" applyFill="1" applyAlignment="1" applyProtection="1">
      <alignment horizontal="left" vertical="top" wrapText="1"/>
    </xf>
    <xf numFmtId="180" fontId="4" fillId="0" borderId="16" xfId="0" applyNumberFormat="1" applyFont="1" applyBorder="1" applyProtection="1">
      <alignment vertical="center"/>
    </xf>
    <xf numFmtId="180" fontId="4" fillId="0" borderId="12" xfId="0" applyNumberFormat="1" applyFont="1" applyBorder="1" applyProtection="1">
      <alignment vertical="center"/>
    </xf>
    <xf numFmtId="0" fontId="4" fillId="0" borderId="12" xfId="0" applyFont="1" applyBorder="1" applyProtection="1">
      <alignment vertical="center"/>
    </xf>
    <xf numFmtId="0" fontId="15" fillId="0" borderId="12" xfId="0" applyFont="1" applyBorder="1" applyAlignment="1" applyProtection="1">
      <alignment horizontal="right" vertical="top"/>
    </xf>
    <xf numFmtId="0" fontId="15" fillId="0" borderId="12" xfId="0" applyFont="1" applyBorder="1" applyAlignment="1" applyProtection="1">
      <alignment vertical="top"/>
    </xf>
    <xf numFmtId="0" fontId="4" fillId="0" borderId="13" xfId="0" applyFont="1" applyBorder="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16" xfId="2" applyFont="1" applyBorder="1" applyProtection="1">
      <alignment vertical="center"/>
    </xf>
    <xf numFmtId="0" fontId="4" fillId="0" borderId="20" xfId="0" applyFont="1" applyBorder="1" applyProtection="1">
      <alignment vertical="center"/>
    </xf>
    <xf numFmtId="0" fontId="17" fillId="0" borderId="0" xfId="0" applyFont="1" applyAlignment="1" applyProtection="1">
      <alignment vertical="top"/>
    </xf>
    <xf numFmtId="0" fontId="4" fillId="0" borderId="18" xfId="0" applyFont="1" applyBorder="1" applyProtection="1">
      <alignment vertical="center"/>
    </xf>
    <xf numFmtId="177" fontId="15" fillId="0" borderId="0" xfId="0" applyNumberFormat="1" applyFont="1" applyAlignment="1" applyProtection="1">
      <alignment vertical="top"/>
    </xf>
    <xf numFmtId="0" fontId="13" fillId="0" borderId="20"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applyFont="1" applyAlignment="1" applyProtection="1">
      <alignment horizontal="left" vertical="top" wrapText="1"/>
    </xf>
    <xf numFmtId="0" fontId="17" fillId="0" borderId="0" xfId="0" quotePrefix="1" applyFont="1" applyAlignment="1" applyProtection="1">
      <alignment horizontal="left" vertical="top" wrapText="1"/>
    </xf>
    <xf numFmtId="0" fontId="4" fillId="0" borderId="18" xfId="2" applyFont="1" applyBorder="1" applyProtection="1">
      <alignment vertical="center"/>
    </xf>
    <xf numFmtId="0" fontId="21" fillId="0" borderId="0" xfId="0" applyFont="1" applyAlignment="1" applyProtection="1">
      <alignment vertical="top"/>
    </xf>
    <xf numFmtId="0" fontId="17" fillId="0" borderId="20" xfId="0" applyFont="1" applyBorder="1" applyAlignment="1" applyProtection="1">
      <alignment vertical="top"/>
    </xf>
    <xf numFmtId="0" fontId="4" fillId="0" borderId="16" xfId="0" applyFont="1" applyBorder="1" applyProtection="1">
      <alignment vertical="center"/>
    </xf>
    <xf numFmtId="0" fontId="13" fillId="0" borderId="12" xfId="0" applyFont="1" applyBorder="1" applyAlignment="1" applyProtection="1">
      <alignment vertical="top"/>
    </xf>
    <xf numFmtId="49" fontId="13" fillId="0" borderId="12" xfId="0" applyNumberFormat="1" applyFont="1" applyBorder="1" applyAlignment="1" applyProtection="1">
      <alignment vertical="top"/>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4" fillId="0" borderId="0" xfId="0" applyFont="1" applyProtection="1">
      <alignment vertical="center"/>
    </xf>
    <xf numFmtId="0" fontId="4" fillId="0" borderId="17" xfId="0" applyFont="1" applyBorder="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12" xfId="0" applyNumberFormat="1" applyFont="1" applyBorder="1" applyAlignment="1" applyProtection="1">
      <alignment vertical="top"/>
    </xf>
    <xf numFmtId="182" fontId="15" fillId="0" borderId="12"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8" xfId="0" applyFont="1" applyBorder="1" applyProtection="1">
      <alignment vertical="center"/>
    </xf>
    <xf numFmtId="0" fontId="22" fillId="0" borderId="0" xfId="0" applyFont="1" applyProtection="1">
      <alignment vertical="center"/>
    </xf>
    <xf numFmtId="49" fontId="4" fillId="0" borderId="15" xfId="0" applyNumberFormat="1" applyFont="1" applyBorder="1" applyProtection="1">
      <alignment vertical="center"/>
    </xf>
    <xf numFmtId="178" fontId="4" fillId="0" borderId="15" xfId="0" applyNumberFormat="1" applyFont="1" applyBorder="1" applyProtection="1">
      <alignment vertical="center"/>
    </xf>
    <xf numFmtId="0" fontId="17" fillId="0" borderId="0" xfId="0" applyFont="1" applyAlignment="1" applyProtection="1">
      <alignment horizontal="left" vertical="center" wrapText="1"/>
    </xf>
    <xf numFmtId="49" fontId="15" fillId="0" borderId="0" xfId="0" applyNumberFormat="1" applyFont="1" applyAlignment="1" applyProtection="1">
      <alignment vertical="top"/>
    </xf>
    <xf numFmtId="178" fontId="15" fillId="0" borderId="0" xfId="0" applyNumberFormat="1" applyFont="1" applyAlignment="1" applyProtection="1">
      <alignment vertical="top"/>
    </xf>
    <xf numFmtId="0" fontId="17" fillId="0" borderId="0" xfId="0" quotePrefix="1" applyFont="1" applyAlignment="1" applyProtection="1">
      <alignment vertical="top"/>
    </xf>
    <xf numFmtId="182" fontId="15" fillId="0" borderId="0" xfId="0" applyNumberFormat="1" applyFont="1" applyAlignment="1" applyProtection="1">
      <alignment vertical="top"/>
    </xf>
    <xf numFmtId="182" fontId="13" fillId="0" borderId="12"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49" fontId="17" fillId="0" borderId="0" xfId="0" applyNumberFormat="1" applyFont="1" applyAlignment="1" applyProtection="1">
      <alignment horizontal="right" vertical="top"/>
    </xf>
    <xf numFmtId="178" fontId="13" fillId="0" borderId="12"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14" fillId="0" borderId="18" xfId="0" applyFont="1" applyBorder="1" applyAlignment="1" applyProtection="1">
      <alignment horizontal="left" vertical="center" indent="1"/>
    </xf>
    <xf numFmtId="0" fontId="14" fillId="0" borderId="0" xfId="0" applyFont="1" applyAlignment="1" applyProtection="1">
      <alignment horizontal="left" vertical="center" indent="1"/>
    </xf>
    <xf numFmtId="183" fontId="4" fillId="0" borderId="0" xfId="1"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19"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4" xfId="2" applyFont="1" applyBorder="1" applyAlignment="1" applyProtection="1">
      <alignment horizontal="center" vertical="center"/>
    </xf>
    <xf numFmtId="0" fontId="4" fillId="0" borderId="15" xfId="2" applyFont="1" applyBorder="1" applyAlignment="1" applyProtection="1">
      <alignment horizontal="center" vertical="center"/>
    </xf>
    <xf numFmtId="0" fontId="4" fillId="0" borderId="17" xfId="2" applyFont="1" applyBorder="1" applyAlignment="1" applyProtection="1">
      <alignment horizontal="center" vertical="center"/>
    </xf>
    <xf numFmtId="49" fontId="4" fillId="0" borderId="19"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180" fontId="4" fillId="0" borderId="20" xfId="0" applyNumberFormat="1" applyFont="1" applyBorder="1" applyProtection="1">
      <alignment vertical="center"/>
    </xf>
    <xf numFmtId="0" fontId="4" fillId="0" borderId="21"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1"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1"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1"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1"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6" xfId="0" applyNumberFormat="1" applyFont="1" applyBorder="1" applyAlignment="1" applyProtection="1">
      <alignment horizontal="right" vertical="center"/>
    </xf>
    <xf numFmtId="38" fontId="4" fillId="0" borderId="22" xfId="0" applyNumberFormat="1" applyFont="1" applyBorder="1" applyAlignment="1" applyProtection="1">
      <alignment horizontal="right" vertical="center"/>
    </xf>
    <xf numFmtId="0" fontId="18" fillId="0" borderId="20" xfId="0" applyFont="1" applyBorder="1" applyProtection="1">
      <alignment vertical="center"/>
    </xf>
    <xf numFmtId="0" fontId="4" fillId="0" borderId="33"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34" xfId="0" applyFont="1" applyBorder="1" applyAlignment="1" applyProtection="1">
      <alignment horizontal="left" vertical="center"/>
    </xf>
    <xf numFmtId="0" fontId="18" fillId="0" borderId="7" xfId="0" applyFont="1" applyBorder="1" applyProtection="1">
      <alignment vertical="center"/>
    </xf>
    <xf numFmtId="0" fontId="4" fillId="0" borderId="16" xfId="0" applyFont="1" applyBorder="1" applyAlignment="1" applyProtection="1">
      <alignment horizontal="left" vertical="top"/>
    </xf>
    <xf numFmtId="0" fontId="4" fillId="0" borderId="12" xfId="0" applyFont="1" applyBorder="1" applyAlignment="1" applyProtection="1">
      <alignment horizontal="left" vertical="top"/>
    </xf>
    <xf numFmtId="0" fontId="4" fillId="0" borderId="13" xfId="0" applyFont="1" applyBorder="1" applyAlignment="1" applyProtection="1">
      <alignment horizontal="left" vertical="top"/>
    </xf>
    <xf numFmtId="0" fontId="18" fillId="0" borderId="13"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vertical="top"/>
    </xf>
    <xf numFmtId="182" fontId="4" fillId="0" borderId="0" xfId="1" applyNumberFormat="1" applyFont="1" applyProtection="1">
      <alignment vertical="center"/>
    </xf>
    <xf numFmtId="178" fontId="4" fillId="0" borderId="20"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82" fontId="17" fillId="0" borderId="0" xfId="0" applyNumberFormat="1" applyFont="1" applyAlignment="1" applyProtection="1">
      <alignmen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82" fontId="15" fillId="0" borderId="0" xfId="0" applyNumberFormat="1" applyFont="1" applyAlignment="1" applyProtection="1">
      <alignment horizontal="right" vertical="top"/>
    </xf>
    <xf numFmtId="178" fontId="4" fillId="0" borderId="21"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1"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1"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5"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0" xfId="1" applyNumberFormat="1" applyFont="1" applyBorder="1" applyAlignment="1" applyProtection="1">
      <alignment horizontal="left" vertical="center"/>
    </xf>
    <xf numFmtId="0" fontId="4" fillId="0" borderId="19"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19"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1"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1"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1" xfId="2" applyFont="1" applyBorder="1" applyProtection="1">
      <alignment vertical="center"/>
    </xf>
    <xf numFmtId="0" fontId="4" fillId="0" borderId="26" xfId="2" applyFont="1" applyBorder="1" applyProtection="1">
      <alignment vertical="center"/>
    </xf>
    <xf numFmtId="0" fontId="4" fillId="0" borderId="27" xfId="2" applyFont="1" applyBorder="1" applyProtection="1">
      <alignment vertical="center"/>
    </xf>
    <xf numFmtId="180" fontId="4" fillId="0" borderId="23" xfId="0" applyNumberFormat="1"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38" fontId="19" fillId="0" borderId="23" xfId="1" applyNumberFormat="1" applyFont="1" applyBorder="1" applyAlignment="1" applyProtection="1">
      <alignment horizontal="right" vertical="center"/>
    </xf>
    <xf numFmtId="17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4" fillId="0" borderId="14" xfId="1" applyNumberFormat="1" applyFont="1" applyBorder="1" applyAlignment="1" applyProtection="1">
      <alignment horizontal="left" vertical="center"/>
    </xf>
    <xf numFmtId="178" fontId="4" fillId="0" borderId="15" xfId="1" applyNumberFormat="1" applyFont="1" applyBorder="1" applyAlignment="1" applyProtection="1">
      <alignment horizontal="left" vertical="center"/>
    </xf>
    <xf numFmtId="178" fontId="4" fillId="0" borderId="17" xfId="1" applyNumberFormat="1" applyFont="1" applyBorder="1" applyAlignment="1" applyProtection="1">
      <alignment horizontal="left" vertical="center"/>
    </xf>
    <xf numFmtId="178" fontId="4" fillId="0" borderId="33" xfId="1" applyNumberFormat="1" applyFont="1" applyBorder="1" applyAlignment="1" applyProtection="1">
      <alignment horizontal="left" vertical="center"/>
    </xf>
    <xf numFmtId="178" fontId="4" fillId="0" borderId="28" xfId="1" applyNumberFormat="1" applyFont="1" applyBorder="1" applyAlignment="1" applyProtection="1">
      <alignment horizontal="left" vertical="center"/>
    </xf>
    <xf numFmtId="178" fontId="4" fillId="0" borderId="34" xfId="1" applyNumberFormat="1" applyFont="1" applyBorder="1" applyAlignment="1" applyProtection="1">
      <alignment horizontal="left" vertical="center"/>
    </xf>
    <xf numFmtId="178" fontId="4" fillId="0" borderId="23" xfId="1" quotePrefix="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86" fontId="19" fillId="0" borderId="23" xfId="1" applyNumberFormat="1" applyFont="1" applyBorder="1" applyAlignment="1" applyProtection="1">
      <alignment horizontal="right" vertical="center"/>
    </xf>
    <xf numFmtId="184"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0" fontId="13" fillId="0" borderId="13" xfId="0" applyFont="1" applyBorder="1" applyAlignment="1" applyProtection="1">
      <alignment vertical="top"/>
    </xf>
    <xf numFmtId="0" fontId="17" fillId="0" borderId="12" xfId="0" applyFont="1" applyBorder="1" applyAlignment="1" applyProtection="1">
      <alignment horizontal="left" vertical="center" wrapText="1"/>
    </xf>
    <xf numFmtId="0" fontId="4" fillId="0" borderId="19"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4" xfId="0" applyNumberFormat="1" applyFont="1" applyBorder="1" applyAlignment="1" applyProtection="1">
      <alignment horizontal="center" vertical="center" wrapText="1"/>
    </xf>
    <xf numFmtId="177" fontId="4" fillId="0" borderId="15" xfId="0" applyNumberFormat="1" applyFont="1" applyBorder="1" applyAlignment="1" applyProtection="1">
      <alignment horizontal="center" vertical="center" wrapText="1"/>
    </xf>
    <xf numFmtId="177" fontId="4" fillId="0" borderId="17" xfId="0" applyNumberFormat="1" applyFont="1" applyBorder="1" applyAlignment="1" applyProtection="1">
      <alignment horizontal="center" vertical="center" wrapText="1"/>
    </xf>
    <xf numFmtId="178" fontId="4" fillId="0" borderId="22" xfId="1" applyNumberFormat="1" applyFont="1" applyBorder="1" applyProtection="1">
      <alignment vertical="center"/>
    </xf>
    <xf numFmtId="178" fontId="4" fillId="0" borderId="4" xfId="1" applyNumberFormat="1" applyFont="1" applyBorder="1" applyProtection="1">
      <alignment vertical="center"/>
    </xf>
    <xf numFmtId="178" fontId="4" fillId="0" borderId="17" xfId="1" applyNumberFormat="1" applyFont="1" applyBorder="1" applyProtection="1">
      <alignment vertical="center"/>
    </xf>
    <xf numFmtId="177" fontId="4" fillId="0" borderId="18"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0" xfId="0" applyNumberFormat="1" applyFont="1" applyBorder="1" applyAlignment="1" applyProtection="1">
      <alignment horizontal="center" vertical="center" wrapText="1"/>
    </xf>
    <xf numFmtId="178" fontId="4" fillId="0" borderId="12" xfId="1" applyNumberFormat="1" applyFont="1" applyBorder="1" applyProtection="1">
      <alignment vertical="center"/>
    </xf>
    <xf numFmtId="178" fontId="4" fillId="0" borderId="34" xfId="1" applyNumberFormat="1" applyFont="1" applyBorder="1" applyProtection="1">
      <alignment vertical="center"/>
    </xf>
    <xf numFmtId="14" fontId="4" fillId="0" borderId="0" xfId="1" applyNumberFormat="1" applyFont="1" applyProtection="1">
      <alignment vertical="center"/>
    </xf>
    <xf numFmtId="178" fontId="4" fillId="0" borderId="10" xfId="1" applyNumberFormat="1" applyFont="1" applyBorder="1" applyProtection="1">
      <alignment vertical="center"/>
    </xf>
    <xf numFmtId="177" fontId="4" fillId="0" borderId="16" xfId="0" applyNumberFormat="1" applyFont="1" applyBorder="1" applyAlignment="1" applyProtection="1">
      <alignment horizontal="center" vertical="center" wrapText="1"/>
    </xf>
    <xf numFmtId="177" fontId="4" fillId="0" borderId="12"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1"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0" xfId="1" applyNumberFormat="1" applyFont="1" applyBorder="1" applyAlignment="1" applyProtection="1">
      <alignment horizontal="left" vertical="center"/>
    </xf>
    <xf numFmtId="0" fontId="4" fillId="0" borderId="33" xfId="2" applyFont="1" applyBorder="1" applyAlignment="1" applyProtection="1">
      <alignment horizontal="left" vertical="center"/>
    </xf>
    <xf numFmtId="0" fontId="4" fillId="0" borderId="28" xfId="2" applyFont="1" applyBorder="1" applyAlignment="1" applyProtection="1">
      <alignment horizontal="left" vertical="center"/>
    </xf>
    <xf numFmtId="0" fontId="4" fillId="0" borderId="34" xfId="2" applyFont="1" applyBorder="1" applyAlignment="1" applyProtection="1">
      <alignment horizontal="left" vertical="center"/>
    </xf>
    <xf numFmtId="0" fontId="4" fillId="0" borderId="23" xfId="1"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15" fillId="0" borderId="0" xfId="0" applyFont="1" applyAlignment="1" applyProtection="1">
      <alignment horizontal="left" vertical="center" wrapText="1"/>
    </xf>
    <xf numFmtId="0" fontId="4" fillId="0" borderId="19"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43" xfId="2" applyFont="1" applyBorder="1" applyProtection="1">
      <alignment vertical="center"/>
    </xf>
    <xf numFmtId="0" fontId="4" fillId="0" borderId="1" xfId="2" applyFont="1" applyBorder="1" applyProtection="1">
      <alignment vertical="center"/>
    </xf>
    <xf numFmtId="0" fontId="4" fillId="0" borderId="40" xfId="2" applyFont="1" applyBorder="1" applyAlignment="1" applyProtection="1">
      <alignment horizontal="center" vertical="center"/>
    </xf>
    <xf numFmtId="0" fontId="4" fillId="0" borderId="41" xfId="2" applyFont="1" applyBorder="1" applyAlignment="1" applyProtection="1">
      <alignment horizontal="center" vertical="center"/>
    </xf>
    <xf numFmtId="0" fontId="4" fillId="0" borderId="19" xfId="2" applyFont="1" applyBorder="1" applyAlignment="1" applyProtection="1">
      <alignment horizontal="center" vertical="center"/>
    </xf>
    <xf numFmtId="0" fontId="4" fillId="0" borderId="2" xfId="2" applyFont="1" applyBorder="1" applyAlignment="1" applyProtection="1">
      <alignment horizontal="center" vertical="center"/>
    </xf>
    <xf numFmtId="0" fontId="4" fillId="0" borderId="44" xfId="2" applyFont="1" applyBorder="1" applyAlignment="1" applyProtection="1">
      <alignment horizontal="left" vertical="center"/>
    </xf>
    <xf numFmtId="0" fontId="4" fillId="0" borderId="43"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37" xfId="0" applyFont="1" applyBorder="1" applyAlignment="1" applyProtection="1">
      <alignment horizontal="left" vertical="top" wrapText="1"/>
    </xf>
    <xf numFmtId="0" fontId="4" fillId="0" borderId="50" xfId="0" applyFont="1" applyBorder="1" applyAlignment="1" applyProtection="1">
      <alignment horizontal="left" vertical="top" wrapText="1"/>
    </xf>
    <xf numFmtId="49" fontId="4" fillId="0" borderId="50" xfId="0" applyNumberFormat="1" applyFont="1" applyBorder="1" applyAlignment="1" applyProtection="1">
      <alignment horizontal="center" vertical="center"/>
    </xf>
    <xf numFmtId="0" fontId="4" fillId="0" borderId="38"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4" fillId="0" borderId="49" xfId="0" applyFont="1" applyBorder="1" applyAlignment="1" applyProtection="1">
      <alignment horizontal="left" vertical="center" wrapText="1"/>
    </xf>
    <xf numFmtId="49" fontId="19" fillId="3" borderId="21" xfId="2" applyNumberFormat="1" applyFont="1" applyFill="1" applyBorder="1" applyAlignment="1" applyProtection="1">
      <alignment horizontal="center" vertical="center"/>
    </xf>
    <xf numFmtId="0" fontId="19" fillId="3" borderId="4" xfId="2" applyFont="1" applyFill="1" applyBorder="1" applyAlignment="1" applyProtection="1">
      <alignment horizontal="center" vertical="center"/>
    </xf>
    <xf numFmtId="178" fontId="15" fillId="0" borderId="32" xfId="0" applyNumberFormat="1" applyFont="1" applyBorder="1" applyAlignment="1" applyProtection="1">
      <alignment vertical="top"/>
    </xf>
    <xf numFmtId="0" fontId="4" fillId="0" borderId="15" xfId="2" applyFont="1" applyBorder="1" applyAlignment="1" applyProtection="1">
      <alignment horizontal="left" vertical="top" wrapText="1"/>
    </xf>
    <xf numFmtId="0" fontId="4" fillId="0" borderId="45" xfId="2" applyFont="1" applyBorder="1" applyAlignment="1" applyProtection="1">
      <alignment horizontal="left" vertical="top" wrapText="1"/>
    </xf>
    <xf numFmtId="0" fontId="4" fillId="0" borderId="29"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49" fontId="19" fillId="3" borderId="36" xfId="2" applyNumberFormat="1" applyFont="1" applyFill="1" applyBorder="1" applyAlignment="1" applyProtection="1">
      <alignment horizontal="center" vertical="center"/>
    </xf>
    <xf numFmtId="0" fontId="19" fillId="3" borderId="49" xfId="2" applyFont="1" applyFill="1" applyBorder="1" applyAlignment="1" applyProtection="1">
      <alignment horizontal="center" vertical="center"/>
    </xf>
    <xf numFmtId="183" fontId="4" fillId="0" borderId="0" xfId="2" applyNumberFormat="1" applyFont="1" applyProtection="1">
      <alignment vertical="center"/>
    </xf>
    <xf numFmtId="0" fontId="4" fillId="0" borderId="30" xfId="0" applyFont="1" applyBorder="1" applyAlignment="1" applyProtection="1">
      <alignment horizontal="left" vertical="top" wrapText="1"/>
    </xf>
    <xf numFmtId="0" fontId="4" fillId="0" borderId="48" xfId="0" applyFont="1" applyBorder="1" applyAlignment="1" applyProtection="1">
      <alignment horizontal="left" vertical="top" wrapText="1"/>
    </xf>
    <xf numFmtId="49" fontId="4" fillId="0" borderId="48" xfId="0" applyNumberFormat="1" applyFont="1" applyBorder="1" applyAlignment="1" applyProtection="1">
      <alignment horizontal="center" vertical="center"/>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49" fontId="19" fillId="3" borderId="11" xfId="2" applyNumberFormat="1" applyFont="1" applyFill="1" applyBorder="1" applyAlignment="1" applyProtection="1">
      <alignment horizontal="center" vertical="center"/>
    </xf>
    <xf numFmtId="0" fontId="19" fillId="3" borderId="7" xfId="2" applyFont="1" applyFill="1" applyBorder="1" applyAlignment="1" applyProtection="1">
      <alignment horizontal="center" vertical="center"/>
    </xf>
    <xf numFmtId="0" fontId="4" fillId="0" borderId="0" xfId="2" applyFont="1" applyAlignment="1" applyProtection="1">
      <alignment horizontal="left" vertical="top" wrapText="1"/>
    </xf>
    <xf numFmtId="0" fontId="4" fillId="0" borderId="46" xfId="2" applyFont="1" applyBorder="1" applyAlignment="1" applyProtection="1">
      <alignment horizontal="left" vertical="top" wrapText="1"/>
    </xf>
    <xf numFmtId="0" fontId="4" fillId="0" borderId="22" xfId="2" applyFont="1" applyBorder="1" applyAlignment="1" applyProtection="1">
      <alignment horizontal="left" vertical="top" wrapText="1"/>
    </xf>
    <xf numFmtId="0" fontId="4" fillId="0" borderId="37" xfId="2" applyFont="1" applyBorder="1" applyAlignment="1" applyProtection="1">
      <alignment horizontal="left" vertical="top" wrapText="1"/>
    </xf>
    <xf numFmtId="0" fontId="4" fillId="0" borderId="28" xfId="2" applyFont="1" applyBorder="1" applyAlignment="1" applyProtection="1">
      <alignment horizontal="left" vertical="top" wrapText="1"/>
    </xf>
    <xf numFmtId="0" fontId="4" fillId="0" borderId="39" xfId="2" applyFont="1" applyBorder="1" applyAlignment="1" applyProtection="1">
      <alignment horizontal="left" vertical="top" wrapText="1"/>
    </xf>
    <xf numFmtId="0" fontId="4" fillId="0" borderId="20" xfId="1" applyFont="1" applyBorder="1" applyProtection="1">
      <alignment vertical="center"/>
    </xf>
    <xf numFmtId="0" fontId="4" fillId="0" borderId="6" xfId="2" applyFont="1" applyBorder="1" applyAlignment="1" applyProtection="1">
      <alignment horizontal="left" vertical="top" wrapText="1"/>
    </xf>
    <xf numFmtId="0" fontId="4" fillId="0" borderId="30" xfId="2" applyFont="1" applyBorder="1" applyAlignment="1" applyProtection="1">
      <alignment horizontal="left" vertical="top" wrapText="1"/>
    </xf>
    <xf numFmtId="0" fontId="4" fillId="0" borderId="33" xfId="2" applyFont="1" applyBorder="1" applyAlignment="1" applyProtection="1">
      <alignment horizontal="left" vertical="top" wrapText="1"/>
    </xf>
    <xf numFmtId="0" fontId="4" fillId="0" borderId="18" xfId="2" applyFont="1" applyBorder="1" applyAlignment="1" applyProtection="1">
      <alignment horizontal="left" vertical="top" wrapText="1"/>
    </xf>
    <xf numFmtId="0" fontId="4" fillId="0" borderId="36" xfId="2" applyFont="1" applyBorder="1" applyAlignment="1" applyProtection="1">
      <alignment horizontal="left" vertical="top" wrapText="1"/>
    </xf>
    <xf numFmtId="0" fontId="4" fillId="0" borderId="32" xfId="2" applyFont="1" applyBorder="1" applyProtection="1">
      <alignment vertical="center"/>
    </xf>
    <xf numFmtId="0" fontId="4" fillId="0" borderId="12" xfId="2" applyFont="1" applyBorder="1" applyAlignment="1" applyProtection="1">
      <alignment horizontal="left" vertical="top" wrapText="1"/>
    </xf>
    <xf numFmtId="0" fontId="4" fillId="0" borderId="47" xfId="2" applyFont="1" applyBorder="1" applyAlignment="1" applyProtection="1">
      <alignment horizontal="left" vertical="top" wrapText="1"/>
    </xf>
    <xf numFmtId="49" fontId="4" fillId="0" borderId="51" xfId="0" applyNumberFormat="1" applyFont="1" applyBorder="1" applyAlignment="1" applyProtection="1">
      <alignment horizontal="center" vertical="center"/>
    </xf>
    <xf numFmtId="0" fontId="4" fillId="0" borderId="8"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49" fontId="19" fillId="3" borderId="35" xfId="2" applyNumberFormat="1" applyFont="1" applyFill="1" applyBorder="1" applyAlignment="1" applyProtection="1">
      <alignment horizontal="center" vertical="center"/>
    </xf>
    <xf numFmtId="0" fontId="19" fillId="3" borderId="10" xfId="2" applyFont="1" applyFill="1" applyBorder="1" applyAlignment="1" applyProtection="1">
      <alignment horizontal="center" vertical="center"/>
    </xf>
    <xf numFmtId="0" fontId="4" fillId="0" borderId="11" xfId="2" applyFont="1" applyBorder="1" applyAlignment="1" applyProtection="1">
      <alignment horizontal="left" vertical="top" wrapText="1"/>
    </xf>
    <xf numFmtId="0" fontId="4" fillId="0" borderId="16" xfId="2" applyFont="1" applyBorder="1" applyAlignment="1" applyProtection="1">
      <alignment horizontal="left" vertical="top" wrapText="1"/>
    </xf>
    <xf numFmtId="0" fontId="4" fillId="0" borderId="9" xfId="0" applyFont="1" applyBorder="1" applyAlignment="1" applyProtection="1">
      <alignment horizontal="left" vertical="center" wrapText="1"/>
    </xf>
    <xf numFmtId="0" fontId="4" fillId="0" borderId="15" xfId="2" applyFont="1" applyBorder="1" applyProtection="1">
      <alignment vertical="center"/>
    </xf>
    <xf numFmtId="0" fontId="4" fillId="0" borderId="13" xfId="2" applyFont="1" applyBorder="1" applyProtection="1">
      <alignment vertical="center"/>
    </xf>
    <xf numFmtId="0" fontId="4" fillId="5" borderId="0" xfId="0" applyFont="1" applyFill="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33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FFE1FF"/>
      <color rgb="FFCCEDFC"/>
      <color rgb="FF000000"/>
      <color rgb="FFA6A6A6"/>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78"/>
  <sheetViews>
    <sheetView showGridLines="0" tabSelected="1" topLeftCell="B1" zoomScaleNormal="100" workbookViewId="0">
      <selection activeCell="B1" sqref="B1"/>
    </sheetView>
  </sheetViews>
  <sheetFormatPr defaultColWidth="9" defaultRowHeight="13.5" x14ac:dyDescent="0.15"/>
  <cols>
    <col min="1" max="1" width="6" style="336" hidden="1" customWidth="1"/>
    <col min="2" max="3" width="1.625" style="78" customWidth="1"/>
    <col min="4" max="5" width="5.625" style="78" customWidth="1"/>
    <col min="6" max="7" width="6.375" style="78" customWidth="1"/>
    <col min="8" max="8" width="7" style="78" customWidth="1"/>
    <col min="9" max="9" width="1.625" style="78" customWidth="1"/>
    <col min="10" max="10" width="7.625" style="78" customWidth="1"/>
    <col min="11" max="11" width="12.375" style="78" customWidth="1"/>
    <col min="12" max="13" width="5.125" style="78" customWidth="1"/>
    <col min="14" max="14" width="6.625" style="78" customWidth="1"/>
    <col min="15" max="15" width="7.625" style="78" customWidth="1"/>
    <col min="16" max="16" width="6.625" style="78" customWidth="1"/>
    <col min="17" max="19" width="7.625" style="78" customWidth="1"/>
    <col min="20" max="20" width="16.625" style="78" customWidth="1"/>
    <col min="21" max="21" width="7.625" style="78" customWidth="1"/>
    <col min="22" max="24" width="5.25" style="78" customWidth="1"/>
    <col min="25" max="25" width="5.625" style="78" customWidth="1"/>
    <col min="26" max="26" width="2.625" style="78" customWidth="1"/>
    <col min="27" max="27" width="3.625" style="78" customWidth="1"/>
    <col min="28" max="16384" width="9" style="78"/>
  </cols>
  <sheetData>
    <row r="1" spans="1:27" ht="30" customHeight="1" x14ac:dyDescent="0.15">
      <c r="A1" s="372" t="s">
        <v>374</v>
      </c>
      <c r="B1" s="76"/>
      <c r="C1" s="77" t="s">
        <v>116</v>
      </c>
      <c r="D1" s="77"/>
      <c r="U1" s="79"/>
      <c r="V1" s="79"/>
      <c r="W1" s="371" t="s">
        <v>410</v>
      </c>
      <c r="X1" s="80"/>
      <c r="Y1" s="80"/>
      <c r="Z1" s="80"/>
      <c r="AA1" s="81"/>
    </row>
    <row r="2" spans="1:27" ht="15" hidden="1" customHeight="1" x14ac:dyDescent="0.15">
      <c r="A2" s="372" t="s">
        <v>15</v>
      </c>
      <c r="B2" s="76"/>
      <c r="C2" s="82"/>
      <c r="D2" s="82"/>
      <c r="E2" s="82"/>
      <c r="F2" s="82"/>
      <c r="G2" s="82"/>
      <c r="H2" s="82"/>
      <c r="AA2" s="81"/>
    </row>
    <row r="3" spans="1:27" ht="30" customHeight="1" x14ac:dyDescent="0.15">
      <c r="A3" s="373" t="s">
        <v>411</v>
      </c>
      <c r="B3" s="83"/>
      <c r="C3" s="78" t="s">
        <v>117</v>
      </c>
      <c r="AA3" s="81"/>
    </row>
    <row r="4" spans="1:27" ht="5.25" customHeight="1" x14ac:dyDescent="0.15">
      <c r="A4" s="83"/>
      <c r="B4" s="83"/>
      <c r="C4" s="84"/>
      <c r="D4" s="85"/>
      <c r="E4" s="85"/>
      <c r="F4" s="85"/>
      <c r="G4" s="85"/>
      <c r="H4" s="85"/>
      <c r="I4" s="85"/>
      <c r="J4" s="85"/>
      <c r="K4" s="85"/>
      <c r="L4" s="85"/>
      <c r="M4" s="85"/>
      <c r="N4" s="85"/>
      <c r="O4" s="85"/>
      <c r="P4" s="85"/>
      <c r="Q4" s="85"/>
      <c r="R4" s="85"/>
      <c r="S4" s="85"/>
      <c r="T4" s="85"/>
      <c r="U4" s="85"/>
      <c r="V4" s="85"/>
      <c r="W4" s="85"/>
      <c r="X4" s="85"/>
      <c r="Y4" s="85"/>
      <c r="Z4" s="86"/>
    </row>
    <row r="5" spans="1:27" ht="15" customHeight="1" x14ac:dyDescent="0.15">
      <c r="A5" s="83"/>
      <c r="B5" s="87"/>
      <c r="C5" s="88" t="s">
        <v>113</v>
      </c>
      <c r="D5" s="89"/>
      <c r="E5" s="89"/>
      <c r="F5" s="89"/>
      <c r="G5" s="89"/>
      <c r="H5" s="89"/>
      <c r="I5" s="89"/>
      <c r="J5" s="89"/>
      <c r="K5" s="89"/>
      <c r="L5" s="89"/>
      <c r="M5" s="89"/>
      <c r="N5" s="89"/>
      <c r="O5" s="89"/>
      <c r="P5" s="89"/>
      <c r="Q5" s="89"/>
      <c r="R5" s="89"/>
      <c r="S5" s="89"/>
      <c r="T5" s="89"/>
      <c r="U5" s="89"/>
      <c r="V5" s="89"/>
      <c r="W5" s="89"/>
      <c r="X5" s="89"/>
      <c r="Y5" s="89"/>
      <c r="Z5" s="90"/>
    </row>
    <row r="6" spans="1:27" ht="15" customHeight="1" x14ac:dyDescent="0.15">
      <c r="A6" s="83"/>
      <c r="B6" s="83"/>
      <c r="C6" s="88" t="s">
        <v>12</v>
      </c>
      <c r="D6" s="89"/>
      <c r="E6" s="89"/>
      <c r="F6" s="89"/>
      <c r="G6" s="89"/>
      <c r="H6" s="89"/>
      <c r="I6" s="89"/>
      <c r="J6" s="89"/>
      <c r="K6" s="89"/>
      <c r="L6" s="89"/>
      <c r="M6" s="89"/>
      <c r="N6" s="89"/>
      <c r="O6" s="89"/>
      <c r="P6" s="89"/>
      <c r="Q6" s="89"/>
      <c r="R6" s="89"/>
      <c r="S6" s="89"/>
      <c r="T6" s="89"/>
      <c r="U6" s="89"/>
      <c r="V6" s="89"/>
      <c r="W6" s="89"/>
      <c r="X6" s="89"/>
      <c r="Y6" s="89"/>
      <c r="Z6" s="90"/>
    </row>
    <row r="7" spans="1:27" ht="15" customHeight="1" x14ac:dyDescent="0.15">
      <c r="A7" s="83"/>
      <c r="B7" s="83"/>
      <c r="C7" s="88" t="s">
        <v>13</v>
      </c>
      <c r="D7" s="89"/>
      <c r="E7" s="89"/>
      <c r="F7" s="89"/>
      <c r="G7" s="89"/>
      <c r="H7" s="89"/>
      <c r="I7" s="89"/>
      <c r="J7" s="89"/>
      <c r="K7" s="89"/>
      <c r="L7" s="89"/>
      <c r="M7" s="89"/>
      <c r="N7" s="89"/>
      <c r="O7" s="89"/>
      <c r="P7" s="89"/>
      <c r="Q7" s="89"/>
      <c r="R7" s="89"/>
      <c r="S7" s="89"/>
      <c r="T7" s="89"/>
      <c r="U7" s="89"/>
      <c r="V7" s="89"/>
      <c r="W7" s="89"/>
      <c r="X7" s="89"/>
      <c r="Y7" s="89"/>
      <c r="Z7" s="90"/>
    </row>
    <row r="8" spans="1:27" ht="15" hidden="1" customHeight="1" x14ac:dyDescent="0.15">
      <c r="A8" s="83"/>
      <c r="B8" s="83"/>
      <c r="C8" s="88"/>
      <c r="D8" s="89"/>
      <c r="E8" s="89"/>
      <c r="F8" s="89"/>
      <c r="G8" s="89"/>
      <c r="H8" s="89"/>
      <c r="I8" s="89"/>
      <c r="J8" s="89"/>
      <c r="K8" s="89"/>
      <c r="L8" s="89"/>
      <c r="M8" s="89"/>
      <c r="N8" s="89"/>
      <c r="O8" s="89"/>
      <c r="P8" s="89"/>
      <c r="Q8" s="89"/>
      <c r="R8" s="89"/>
      <c r="S8" s="89"/>
      <c r="T8" s="89"/>
      <c r="U8" s="89"/>
      <c r="V8" s="89"/>
      <c r="W8" s="89"/>
      <c r="X8" s="89"/>
      <c r="Y8" s="89"/>
      <c r="Z8" s="90"/>
    </row>
    <row r="9" spans="1:27" ht="5.25" customHeight="1" x14ac:dyDescent="0.15">
      <c r="A9" s="83"/>
      <c r="B9" s="83"/>
      <c r="C9" s="91"/>
      <c r="D9" s="92"/>
      <c r="E9" s="92"/>
      <c r="F9" s="92"/>
      <c r="G9" s="92"/>
      <c r="H9" s="92"/>
      <c r="I9" s="92"/>
      <c r="J9" s="92"/>
      <c r="K9" s="92"/>
      <c r="L9" s="92"/>
      <c r="M9" s="92"/>
      <c r="N9" s="92"/>
      <c r="O9" s="92"/>
      <c r="P9" s="92"/>
      <c r="Q9" s="92"/>
      <c r="R9" s="92"/>
      <c r="S9" s="92"/>
      <c r="T9" s="92"/>
      <c r="U9" s="92"/>
      <c r="V9" s="92"/>
      <c r="W9" s="92"/>
      <c r="X9" s="92"/>
      <c r="Y9" s="92"/>
      <c r="Z9" s="93"/>
    </row>
    <row r="10" spans="1:27" ht="30" customHeight="1" x14ac:dyDescent="0.15">
      <c r="A10" s="83"/>
      <c r="B10" s="83"/>
    </row>
    <row r="11" spans="1:27" ht="20.100000000000001" customHeight="1" x14ac:dyDescent="0.15">
      <c r="A11" s="83"/>
      <c r="B11" s="83"/>
      <c r="C11" s="94" t="s">
        <v>367</v>
      </c>
      <c r="D11" s="95"/>
      <c r="E11" s="95"/>
      <c r="F11" s="95"/>
      <c r="G11" s="95"/>
      <c r="H11" s="96"/>
      <c r="I11" s="97"/>
      <c r="J11" s="98"/>
      <c r="K11" s="98"/>
      <c r="L11" s="98"/>
    </row>
    <row r="12" spans="1:27" ht="20.100000000000001" customHeight="1" x14ac:dyDescent="0.15">
      <c r="A12" s="83"/>
      <c r="B12" s="83"/>
      <c r="C12" s="99"/>
      <c r="D12" s="100"/>
      <c r="E12" s="100"/>
      <c r="F12" s="100"/>
      <c r="G12" s="100"/>
      <c r="H12" s="100"/>
      <c r="I12" s="100"/>
      <c r="J12" s="100"/>
      <c r="K12" s="100"/>
      <c r="L12" s="100"/>
      <c r="M12" s="101"/>
      <c r="N12" s="101"/>
      <c r="O12" s="101"/>
      <c r="P12" s="101"/>
      <c r="Q12" s="102"/>
      <c r="R12" s="101"/>
      <c r="S12" s="101"/>
      <c r="T12" s="101"/>
      <c r="U12" s="101"/>
      <c r="V12" s="101"/>
      <c r="W12" s="101"/>
      <c r="X12" s="101"/>
      <c r="Y12" s="102"/>
      <c r="Z12" s="103"/>
    </row>
    <row r="13" spans="1:27" ht="20.100000000000001" customHeight="1" x14ac:dyDescent="0.15">
      <c r="A13" s="83">
        <f>IFERROR(IF(TRIM($I13)="",1001,0),3)</f>
        <v>1001</v>
      </c>
      <c r="B13" s="83"/>
      <c r="C13" s="99"/>
      <c r="D13" s="104">
        <v>1</v>
      </c>
      <c r="E13" s="78" t="s">
        <v>368</v>
      </c>
      <c r="I13" s="4"/>
      <c r="J13" s="4"/>
      <c r="K13" s="4"/>
      <c r="L13" s="4"/>
      <c r="M13" s="4"/>
      <c r="N13" s="105"/>
      <c r="O13" s="105"/>
      <c r="P13" s="105"/>
      <c r="Q13" s="105"/>
      <c r="R13" s="105"/>
      <c r="S13" s="105"/>
      <c r="T13" s="105"/>
      <c r="U13" s="105"/>
      <c r="V13" s="106"/>
      <c r="W13" s="106"/>
      <c r="Z13" s="107"/>
    </row>
    <row r="14" spans="1:27" ht="170.1" customHeight="1" x14ac:dyDescent="0.15">
      <c r="A14" s="83"/>
      <c r="B14" s="83"/>
      <c r="C14" s="108"/>
      <c r="D14" s="104"/>
      <c r="E14" s="109"/>
      <c r="F14" s="110"/>
      <c r="G14" s="111"/>
      <c r="H14" s="111"/>
      <c r="I14" s="112"/>
      <c r="J14" s="113" t="s">
        <v>375</v>
      </c>
      <c r="K14" s="114"/>
      <c r="L14" s="114"/>
      <c r="M14" s="114"/>
      <c r="N14" s="114"/>
      <c r="O14" s="114"/>
      <c r="P14" s="114"/>
      <c r="Q14" s="114"/>
      <c r="R14" s="114"/>
      <c r="S14" s="114"/>
      <c r="T14" s="114"/>
      <c r="U14" s="114"/>
      <c r="V14" s="114"/>
      <c r="W14" s="114"/>
      <c r="X14" s="114"/>
      <c r="Y14" s="114"/>
      <c r="Z14" s="107"/>
    </row>
    <row r="15" spans="1:27" ht="15.75" customHeight="1" x14ac:dyDescent="0.15">
      <c r="A15" s="83"/>
      <c r="B15" s="83"/>
      <c r="C15" s="115"/>
      <c r="D15" s="116"/>
      <c r="E15" s="117"/>
      <c r="F15" s="117"/>
      <c r="G15" s="117"/>
      <c r="H15" s="117"/>
      <c r="I15" s="118"/>
      <c r="J15" s="119"/>
      <c r="K15" s="119"/>
      <c r="L15" s="119"/>
      <c r="M15" s="119"/>
      <c r="N15" s="119"/>
      <c r="O15" s="119"/>
      <c r="P15" s="119"/>
      <c r="Q15" s="119"/>
      <c r="R15" s="119"/>
      <c r="S15" s="119"/>
      <c r="T15" s="119"/>
      <c r="U15" s="119"/>
      <c r="V15" s="119"/>
      <c r="W15" s="119"/>
      <c r="X15" s="119"/>
      <c r="Y15" s="119"/>
      <c r="Z15" s="120"/>
    </row>
    <row r="16" spans="1:27" ht="15.75" customHeight="1" x14ac:dyDescent="0.15">
      <c r="A16" s="83"/>
      <c r="B16" s="83"/>
      <c r="C16" s="104"/>
      <c r="D16" s="104"/>
      <c r="E16" s="106"/>
      <c r="F16" s="106"/>
      <c r="G16" s="106"/>
      <c r="H16" s="106"/>
      <c r="I16" s="121"/>
      <c r="J16" s="122"/>
      <c r="K16" s="122"/>
      <c r="L16" s="122"/>
      <c r="M16" s="122"/>
      <c r="N16" s="122"/>
      <c r="O16" s="122"/>
      <c r="P16" s="122"/>
      <c r="Q16" s="122"/>
      <c r="R16" s="122"/>
      <c r="S16" s="122"/>
      <c r="T16" s="122"/>
      <c r="U16" s="122"/>
      <c r="V16" s="122"/>
      <c r="W16" s="122"/>
      <c r="X16" s="122"/>
      <c r="Y16" s="122"/>
      <c r="Z16" s="106"/>
    </row>
    <row r="17" spans="1:26" ht="15" customHeight="1" x14ac:dyDescent="0.15">
      <c r="A17" s="83"/>
      <c r="B17" s="83"/>
    </row>
    <row r="18" spans="1:26" ht="20.100000000000001" customHeight="1" x14ac:dyDescent="0.15">
      <c r="A18" s="83"/>
      <c r="B18" s="83"/>
      <c r="C18" s="94" t="s">
        <v>46</v>
      </c>
      <c r="D18" s="95"/>
      <c r="E18" s="95"/>
      <c r="F18" s="95"/>
      <c r="G18" s="95"/>
      <c r="H18" s="96"/>
      <c r="I18" s="123"/>
      <c r="J18" s="98"/>
      <c r="K18" s="98"/>
      <c r="L18" s="98"/>
      <c r="M18" s="98"/>
      <c r="N18" s="98"/>
      <c r="O18" s="98"/>
      <c r="P18" s="98"/>
      <c r="Q18" s="98"/>
      <c r="R18" s="98"/>
      <c r="S18" s="98"/>
      <c r="T18" s="98"/>
      <c r="U18" s="98"/>
      <c r="V18" s="98"/>
      <c r="W18" s="98"/>
      <c r="X18" s="98"/>
      <c r="Y18" s="98"/>
      <c r="Z18" s="98"/>
    </row>
    <row r="19" spans="1:26" ht="15.75" customHeight="1" x14ac:dyDescent="0.15">
      <c r="A19" s="83"/>
      <c r="B19" s="83"/>
      <c r="C19" s="108"/>
      <c r="D19" s="104"/>
      <c r="E19" s="106"/>
      <c r="F19" s="106"/>
      <c r="G19" s="106"/>
      <c r="H19" s="106"/>
      <c r="I19" s="121"/>
      <c r="J19" s="122"/>
      <c r="K19" s="122"/>
      <c r="L19" s="122"/>
      <c r="M19" s="122"/>
      <c r="N19" s="122"/>
      <c r="O19" s="122"/>
      <c r="P19" s="122"/>
      <c r="Q19" s="122"/>
      <c r="R19" s="122"/>
      <c r="S19" s="122"/>
      <c r="T19" s="122"/>
      <c r="U19" s="122"/>
      <c r="V19" s="122"/>
      <c r="W19" s="122"/>
      <c r="X19" s="122"/>
      <c r="Y19" s="122"/>
      <c r="Z19" s="124"/>
    </row>
    <row r="20" spans="1:26" ht="20.100000000000001" customHeight="1" x14ac:dyDescent="0.15">
      <c r="A20" s="83">
        <f>IFERROR(IF(TRIM($I20)="",1001,0),3)</f>
        <v>1001</v>
      </c>
      <c r="B20" s="83"/>
      <c r="C20" s="108"/>
      <c r="D20" s="104">
        <v>1</v>
      </c>
      <c r="E20" s="78" t="s">
        <v>47</v>
      </c>
      <c r="I20" s="5"/>
      <c r="J20" s="6"/>
      <c r="K20" s="6"/>
      <c r="L20" s="6"/>
      <c r="M20" s="6"/>
      <c r="N20" s="106"/>
      <c r="O20" s="106"/>
      <c r="P20" s="106"/>
      <c r="Q20" s="106"/>
      <c r="R20" s="106"/>
      <c r="S20" s="106"/>
      <c r="T20" s="106"/>
      <c r="U20" s="106"/>
      <c r="V20" s="106"/>
      <c r="W20" s="106"/>
      <c r="X20" s="106"/>
      <c r="Y20" s="106"/>
      <c r="Z20" s="124"/>
    </row>
    <row r="21" spans="1:26" ht="20.100000000000001" customHeight="1" x14ac:dyDescent="0.15">
      <c r="A21" s="83"/>
      <c r="B21" s="83"/>
      <c r="C21" s="108"/>
      <c r="D21" s="104"/>
      <c r="E21" s="106"/>
      <c r="F21" s="106"/>
      <c r="G21" s="106"/>
      <c r="H21" s="106"/>
      <c r="I21" s="121"/>
      <c r="J21" s="125" t="s">
        <v>110</v>
      </c>
      <c r="K21" s="122"/>
      <c r="L21" s="122"/>
      <c r="M21" s="122"/>
      <c r="N21" s="122"/>
      <c r="O21" s="122"/>
      <c r="P21" s="122"/>
      <c r="Q21" s="122"/>
      <c r="R21" s="122"/>
      <c r="S21" s="122"/>
      <c r="T21" s="122"/>
      <c r="U21" s="122"/>
      <c r="V21" s="122"/>
      <c r="W21" s="122"/>
      <c r="X21" s="122"/>
      <c r="Y21" s="122"/>
      <c r="Z21" s="124"/>
    </row>
    <row r="22" spans="1:26" ht="20.100000000000001" customHeight="1" x14ac:dyDescent="0.15">
      <c r="A22" s="83">
        <f>IFERROR(IF(AND(TRIM($I22)&lt;&gt;"", OR(ISERROR(FIND("@"&amp;LEFT($I22,3)&amp;"@", 都道府県3))=FALSE, ISERROR(FIND("@"&amp;LEFT($I22,4)&amp;"@",都道府県4))=FALSE))=FALSE,1001,0),3)</f>
        <v>1001</v>
      </c>
      <c r="B22" s="83"/>
      <c r="C22" s="108"/>
      <c r="D22" s="104">
        <v>2</v>
      </c>
      <c r="E22" s="78" t="s">
        <v>48</v>
      </c>
      <c r="I22" s="7"/>
      <c r="J22" s="7"/>
      <c r="K22" s="7"/>
      <c r="L22" s="7"/>
      <c r="M22" s="7"/>
      <c r="N22" s="7"/>
      <c r="O22" s="7"/>
      <c r="P22" s="7"/>
      <c r="Q22" s="8"/>
      <c r="R22" s="7"/>
      <c r="S22" s="7"/>
      <c r="T22" s="7"/>
      <c r="U22" s="7"/>
      <c r="V22" s="7"/>
      <c r="W22" s="7"/>
      <c r="X22" s="7"/>
      <c r="Y22" s="7"/>
      <c r="Z22" s="124"/>
    </row>
    <row r="23" spans="1:26" ht="20.100000000000001" customHeight="1" x14ac:dyDescent="0.15">
      <c r="A23" s="83"/>
      <c r="B23" s="83"/>
      <c r="C23" s="108"/>
      <c r="D23" s="104"/>
      <c r="E23" s="106"/>
      <c r="F23" s="106"/>
      <c r="G23" s="106"/>
      <c r="H23" s="106"/>
      <c r="I23" s="121"/>
      <c r="J23" s="125" t="s">
        <v>49</v>
      </c>
      <c r="K23" s="122"/>
      <c r="L23" s="122"/>
      <c r="M23" s="122"/>
      <c r="N23" s="122"/>
      <c r="O23" s="122"/>
      <c r="P23" s="122"/>
      <c r="Q23" s="122"/>
      <c r="R23" s="122"/>
      <c r="S23" s="122"/>
      <c r="T23" s="122"/>
      <c r="U23" s="122"/>
      <c r="V23" s="122"/>
      <c r="W23" s="122"/>
      <c r="X23" s="122"/>
      <c r="Y23" s="122"/>
      <c r="Z23" s="124"/>
    </row>
    <row r="24" spans="1:26" ht="20.100000000000001" customHeight="1" x14ac:dyDescent="0.15">
      <c r="A24" s="83">
        <f>IFERROR(IF(TRIM($I24)="",1001,0),3)</f>
        <v>1001</v>
      </c>
      <c r="B24" s="83"/>
      <c r="C24" s="108"/>
      <c r="D24" s="104">
        <v>3</v>
      </c>
      <c r="E24" s="78" t="s">
        <v>50</v>
      </c>
      <c r="I24" s="4"/>
      <c r="J24" s="4"/>
      <c r="K24" s="4"/>
      <c r="L24" s="4"/>
      <c r="M24" s="4"/>
      <c r="N24" s="4"/>
      <c r="O24" s="4"/>
      <c r="P24" s="4"/>
      <c r="Q24" s="9"/>
      <c r="R24" s="4"/>
      <c r="S24" s="4"/>
      <c r="T24" s="4"/>
      <c r="U24" s="4"/>
      <c r="V24" s="4"/>
      <c r="W24" s="4"/>
      <c r="X24" s="4"/>
      <c r="Y24" s="4"/>
      <c r="Z24" s="124"/>
    </row>
    <row r="25" spans="1:26" ht="20.100000000000001" customHeight="1" x14ac:dyDescent="0.15">
      <c r="A25" s="83"/>
      <c r="B25" s="83"/>
      <c r="C25" s="126"/>
      <c r="D25" s="106"/>
      <c r="E25" s="106"/>
      <c r="F25" s="106"/>
      <c r="G25" s="106"/>
      <c r="H25" s="106"/>
      <c r="I25" s="121"/>
      <c r="J25" s="125" t="s">
        <v>105</v>
      </c>
      <c r="K25" s="122"/>
      <c r="L25" s="122"/>
      <c r="M25" s="122"/>
      <c r="N25" s="122"/>
      <c r="O25" s="122"/>
      <c r="P25" s="122"/>
      <c r="Q25" s="122"/>
      <c r="R25" s="122"/>
      <c r="S25" s="122"/>
      <c r="T25" s="122"/>
      <c r="U25" s="122"/>
      <c r="V25" s="122"/>
      <c r="W25" s="122"/>
      <c r="X25" s="122"/>
      <c r="Y25" s="122"/>
      <c r="Z25" s="124"/>
    </row>
    <row r="26" spans="1:26" ht="20.100000000000001" customHeight="1" x14ac:dyDescent="0.15">
      <c r="A26" s="83">
        <f>IFERROR(IF(TRIM($I26)="",1001,0),3)</f>
        <v>1001</v>
      </c>
      <c r="B26" s="83"/>
      <c r="C26" s="108"/>
      <c r="D26" s="104">
        <v>4</v>
      </c>
      <c r="E26" s="78" t="s">
        <v>51</v>
      </c>
      <c r="I26" s="4"/>
      <c r="J26" s="4"/>
      <c r="K26" s="4"/>
      <c r="L26" s="4"/>
      <c r="M26" s="4"/>
      <c r="N26" s="4"/>
      <c r="O26" s="4"/>
      <c r="P26" s="4"/>
      <c r="Q26" s="9"/>
      <c r="R26" s="4"/>
      <c r="S26" s="4"/>
      <c r="T26" s="4"/>
      <c r="U26" s="4"/>
      <c r="V26" s="4"/>
      <c r="W26" s="4"/>
      <c r="X26" s="4"/>
      <c r="Y26" s="4"/>
      <c r="Z26" s="124"/>
    </row>
    <row r="27" spans="1:26" ht="20.100000000000001" customHeight="1" x14ac:dyDescent="0.15">
      <c r="A27" s="83"/>
      <c r="B27" s="83"/>
      <c r="C27" s="126"/>
      <c r="D27" s="106"/>
      <c r="E27" s="106"/>
      <c r="F27" s="106"/>
      <c r="G27" s="106"/>
      <c r="H27" s="106"/>
      <c r="I27" s="121"/>
      <c r="J27" s="125" t="s">
        <v>106</v>
      </c>
      <c r="K27" s="122"/>
      <c r="L27" s="122"/>
      <c r="M27" s="122"/>
      <c r="N27" s="122"/>
      <c r="O27" s="122"/>
      <c r="P27" s="122"/>
      <c r="Q27" s="127"/>
      <c r="R27" s="122"/>
      <c r="S27" s="122"/>
      <c r="T27" s="122"/>
      <c r="U27" s="122"/>
      <c r="V27" s="122"/>
      <c r="W27" s="122"/>
      <c r="X27" s="122"/>
      <c r="Y27" s="122"/>
      <c r="Z27" s="128"/>
    </row>
    <row r="28" spans="1:26" ht="20.100000000000001" customHeight="1" x14ac:dyDescent="0.15">
      <c r="A28" s="83">
        <f>IFERROR(IF(TRIM($I28)="",1001,0),3)</f>
        <v>1001</v>
      </c>
      <c r="B28" s="83"/>
      <c r="C28" s="108"/>
      <c r="D28" s="104">
        <v>5</v>
      </c>
      <c r="E28" s="78" t="s">
        <v>52</v>
      </c>
      <c r="I28" s="4"/>
      <c r="J28" s="4"/>
      <c r="K28" s="4"/>
      <c r="L28" s="4"/>
      <c r="M28" s="4"/>
      <c r="N28" s="4"/>
      <c r="O28" s="4"/>
      <c r="P28" s="4"/>
      <c r="Q28" s="4"/>
      <c r="R28" s="4"/>
      <c r="S28" s="4"/>
      <c r="T28" s="4"/>
      <c r="U28" s="4"/>
      <c r="V28" s="4"/>
      <c r="W28" s="4"/>
      <c r="X28" s="4"/>
      <c r="Y28" s="4"/>
      <c r="Z28" s="124"/>
    </row>
    <row r="29" spans="1:26" ht="20.100000000000001" customHeight="1" x14ac:dyDescent="0.15">
      <c r="A29" s="83"/>
      <c r="B29" s="83"/>
      <c r="C29" s="126"/>
      <c r="D29" s="106"/>
      <c r="E29" s="106"/>
      <c r="F29" s="106"/>
      <c r="G29" s="106"/>
      <c r="H29" s="106"/>
      <c r="I29" s="121"/>
      <c r="J29" s="125" t="s">
        <v>412</v>
      </c>
      <c r="K29" s="122"/>
      <c r="L29" s="122"/>
      <c r="M29" s="122"/>
      <c r="N29" s="122"/>
      <c r="O29" s="122"/>
      <c r="P29" s="122"/>
      <c r="Q29" s="122"/>
      <c r="R29" s="122"/>
      <c r="S29" s="122"/>
      <c r="T29" s="122"/>
      <c r="U29" s="122"/>
      <c r="V29" s="122"/>
      <c r="W29" s="122"/>
      <c r="X29" s="122"/>
      <c r="Y29" s="122"/>
      <c r="Z29" s="128"/>
    </row>
    <row r="30" spans="1:26" ht="20.100000000000001" customHeight="1" x14ac:dyDescent="0.15">
      <c r="A30" s="83">
        <f>IFERROR(IF(OR(TRIM($I30)="", NOT(OR(IFERROR(SEARCH(" ",$I30),0)&gt;0, IFERROR(SEARCH("　",$I30),0)&gt;0))),1001,0),3)</f>
        <v>1001</v>
      </c>
      <c r="B30" s="83"/>
      <c r="C30" s="108"/>
      <c r="D30" s="104">
        <v>6</v>
      </c>
      <c r="E30" s="78" t="s">
        <v>53</v>
      </c>
      <c r="I30" s="4"/>
      <c r="J30" s="4"/>
      <c r="K30" s="4"/>
      <c r="L30" s="4"/>
      <c r="M30" s="4"/>
      <c r="N30" s="4"/>
      <c r="O30" s="4"/>
      <c r="P30" s="4"/>
      <c r="Q30" s="4"/>
      <c r="R30" s="4"/>
      <c r="S30" s="4"/>
      <c r="T30" s="4"/>
      <c r="U30" s="4"/>
      <c r="V30" s="4"/>
      <c r="W30" s="4"/>
      <c r="X30" s="4"/>
      <c r="Y30" s="4"/>
      <c r="Z30" s="124"/>
    </row>
    <row r="31" spans="1:26" ht="20.100000000000001" customHeight="1" x14ac:dyDescent="0.15">
      <c r="A31" s="83"/>
      <c r="B31" s="83"/>
      <c r="C31" s="126"/>
      <c r="D31" s="106"/>
      <c r="E31" s="106"/>
      <c r="F31" s="106"/>
      <c r="G31" s="106"/>
      <c r="H31" s="106"/>
      <c r="I31" s="129"/>
      <c r="J31" s="125" t="s">
        <v>54</v>
      </c>
      <c r="K31" s="125"/>
      <c r="L31" s="125"/>
      <c r="M31" s="125"/>
      <c r="N31" s="125"/>
      <c r="O31" s="125"/>
      <c r="P31" s="125"/>
      <c r="Q31" s="125"/>
      <c r="R31" s="125"/>
      <c r="S31" s="125"/>
      <c r="T31" s="125"/>
      <c r="U31" s="125"/>
      <c r="V31" s="125"/>
      <c r="W31" s="125"/>
      <c r="X31" s="125"/>
      <c r="Y31" s="125"/>
      <c r="Z31" s="128"/>
    </row>
    <row r="32" spans="1:26" ht="20.100000000000001" customHeight="1" x14ac:dyDescent="0.15">
      <c r="A32" s="83">
        <f>IFERROR(IF(OR(TRIM($I32)="", NOT(OR(IFERROR(SEARCH(" ",$I32),0)&gt;0, IFERROR(SEARCH("　",$I32),0)&gt;0))),1001,0),3)</f>
        <v>1001</v>
      </c>
      <c r="B32" s="83"/>
      <c r="C32" s="108"/>
      <c r="D32" s="104">
        <v>7</v>
      </c>
      <c r="E32" s="78" t="s">
        <v>55</v>
      </c>
      <c r="I32" s="4"/>
      <c r="J32" s="4"/>
      <c r="K32" s="4"/>
      <c r="L32" s="4"/>
      <c r="M32" s="4"/>
      <c r="N32" s="4"/>
      <c r="O32" s="4"/>
      <c r="P32" s="4"/>
      <c r="Q32" s="4"/>
      <c r="R32" s="4"/>
      <c r="S32" s="4"/>
      <c r="T32" s="4"/>
      <c r="U32" s="4"/>
      <c r="V32" s="4"/>
      <c r="W32" s="4"/>
      <c r="X32" s="4"/>
      <c r="Y32" s="4"/>
      <c r="Z32" s="124"/>
    </row>
    <row r="33" spans="1:27" ht="20.100000000000001" customHeight="1" x14ac:dyDescent="0.15">
      <c r="A33" s="83"/>
      <c r="B33" s="83"/>
      <c r="C33" s="126"/>
      <c r="D33" s="106"/>
      <c r="E33" s="106"/>
      <c r="F33" s="106"/>
      <c r="G33" s="106"/>
      <c r="H33" s="106"/>
      <c r="I33" s="129"/>
      <c r="J33" s="125" t="s">
        <v>56</v>
      </c>
      <c r="K33" s="125"/>
      <c r="L33" s="125"/>
      <c r="M33" s="125"/>
      <c r="N33" s="125"/>
      <c r="O33" s="125"/>
      <c r="P33" s="125"/>
      <c r="Q33" s="125"/>
      <c r="R33" s="125"/>
      <c r="S33" s="125"/>
      <c r="T33" s="125"/>
      <c r="U33" s="125"/>
      <c r="V33" s="125"/>
      <c r="W33" s="125"/>
      <c r="X33" s="125"/>
      <c r="Y33" s="125"/>
      <c r="Z33" s="124"/>
    </row>
    <row r="34" spans="1:27" ht="20.100000000000001" customHeight="1" x14ac:dyDescent="0.15">
      <c r="A34" s="83">
        <f>IFERROR(IF(NOT(AND(TRIM($I34)&lt;&gt;"",ISNUMBER(VALUE(SUBSTITUTE($I34,"-",""))), IFERROR(SEARCH("-",$I34),0)&gt;0)),1001,0),3)</f>
        <v>1001</v>
      </c>
      <c r="B34" s="83"/>
      <c r="C34" s="108"/>
      <c r="D34" s="104">
        <v>8</v>
      </c>
      <c r="E34" s="78" t="s">
        <v>57</v>
      </c>
      <c r="I34" s="4"/>
      <c r="J34" s="4"/>
      <c r="K34" s="4"/>
      <c r="L34" s="4"/>
      <c r="M34" s="4"/>
      <c r="O34" s="130" t="s">
        <v>58</v>
      </c>
      <c r="P34" s="1"/>
      <c r="Q34" s="78" t="s">
        <v>59</v>
      </c>
      <c r="Y34" s="122"/>
      <c r="Z34" s="124"/>
    </row>
    <row r="35" spans="1:27" ht="20.100000000000001" customHeight="1" x14ac:dyDescent="0.15">
      <c r="A35" s="83"/>
      <c r="B35" s="83"/>
      <c r="C35" s="126"/>
      <c r="D35" s="106"/>
      <c r="E35" s="106"/>
      <c r="F35" s="106"/>
      <c r="G35" s="106"/>
      <c r="H35" s="106"/>
      <c r="I35" s="121"/>
      <c r="J35" s="125" t="s">
        <v>60</v>
      </c>
      <c r="K35" s="122"/>
      <c r="L35" s="122"/>
      <c r="M35" s="122"/>
      <c r="N35" s="122"/>
      <c r="O35" s="122"/>
      <c r="P35" s="122"/>
      <c r="Q35" s="122"/>
      <c r="R35" s="122"/>
      <c r="S35" s="122"/>
      <c r="T35" s="122"/>
      <c r="U35" s="122"/>
      <c r="V35" s="122"/>
      <c r="W35" s="122"/>
      <c r="X35" s="122"/>
      <c r="Y35" s="122"/>
      <c r="Z35" s="124"/>
    </row>
    <row r="36" spans="1:27" ht="20.100000000000001" customHeight="1" x14ac:dyDescent="0.15">
      <c r="A36" s="83">
        <f>IFERROR(IF(AND(TRIM($I36)&lt;&gt;"", NOT(AND(ISNUMBER(VALUE(SUBSTITUTE($I36,"-",""))), IFERROR(SEARCH("-",$I36),0)&gt;0))),1001,0),3)</f>
        <v>0</v>
      </c>
      <c r="B36" s="83"/>
      <c r="C36" s="108"/>
      <c r="D36" s="104">
        <v>9</v>
      </c>
      <c r="E36" s="78" t="s">
        <v>61</v>
      </c>
      <c r="I36" s="4"/>
      <c r="J36" s="4"/>
      <c r="K36" s="4"/>
      <c r="L36" s="4"/>
      <c r="M36" s="4"/>
      <c r="N36" s="122"/>
      <c r="O36" s="122"/>
      <c r="P36" s="122"/>
      <c r="Q36" s="122"/>
      <c r="R36" s="122"/>
      <c r="S36" s="122"/>
      <c r="T36" s="122"/>
      <c r="U36" s="122"/>
      <c r="V36" s="122"/>
      <c r="W36" s="122"/>
      <c r="X36" s="122"/>
      <c r="Y36" s="122"/>
      <c r="Z36" s="124"/>
    </row>
    <row r="37" spans="1:27" ht="30" customHeight="1" x14ac:dyDescent="0.15">
      <c r="A37" s="83"/>
      <c r="B37" s="83"/>
      <c r="C37" s="126"/>
      <c r="D37" s="106"/>
      <c r="E37" s="106"/>
      <c r="F37" s="106"/>
      <c r="G37" s="106"/>
      <c r="H37" s="106"/>
      <c r="I37" s="121"/>
      <c r="J37" s="131" t="s">
        <v>371</v>
      </c>
      <c r="K37" s="131"/>
      <c r="L37" s="131"/>
      <c r="M37" s="131"/>
      <c r="N37" s="131"/>
      <c r="O37" s="131"/>
      <c r="P37" s="131"/>
      <c r="Q37" s="131"/>
      <c r="R37" s="131"/>
      <c r="S37" s="131"/>
      <c r="T37" s="131"/>
      <c r="U37" s="131"/>
      <c r="V37" s="131"/>
      <c r="W37" s="131"/>
      <c r="X37" s="131"/>
      <c r="Y37" s="131"/>
      <c r="Z37" s="124"/>
    </row>
    <row r="38" spans="1:27" ht="20.100000000000001" customHeight="1" x14ac:dyDescent="0.15">
      <c r="A38" s="83">
        <f>IFERROR(IF(AND(TRIM($I38)&lt;&gt;"", NOT(IFERROR(SEARCH("@",$I38),0)&gt;0)),1001,0),3)</f>
        <v>0</v>
      </c>
      <c r="B38" s="83"/>
      <c r="C38" s="126"/>
      <c r="D38" s="104">
        <v>10</v>
      </c>
      <c r="E38" s="78" t="s">
        <v>62</v>
      </c>
      <c r="I38" s="4"/>
      <c r="J38" s="4"/>
      <c r="K38" s="4"/>
      <c r="L38" s="4"/>
      <c r="M38" s="4"/>
      <c r="N38" s="4"/>
      <c r="O38" s="4"/>
      <c r="P38" s="4"/>
      <c r="Q38" s="18"/>
      <c r="R38" s="4"/>
      <c r="S38" s="4"/>
      <c r="T38" s="4"/>
      <c r="U38" s="4"/>
      <c r="V38" s="4"/>
      <c r="W38" s="4"/>
      <c r="X38" s="4"/>
      <c r="Y38" s="4"/>
      <c r="Z38" s="124"/>
    </row>
    <row r="39" spans="1:27" ht="30" customHeight="1" x14ac:dyDescent="0.15">
      <c r="A39" s="83"/>
      <c r="B39" s="83"/>
      <c r="C39" s="126"/>
      <c r="D39" s="104"/>
      <c r="I39" s="121"/>
      <c r="J39" s="132" t="s">
        <v>372</v>
      </c>
      <c r="K39" s="132"/>
      <c r="L39" s="132"/>
      <c r="M39" s="132"/>
      <c r="N39" s="132"/>
      <c r="O39" s="132"/>
      <c r="P39" s="132"/>
      <c r="Q39" s="132"/>
      <c r="R39" s="132"/>
      <c r="S39" s="132"/>
      <c r="T39" s="132"/>
      <c r="U39" s="132"/>
      <c r="V39" s="132"/>
      <c r="W39" s="132"/>
      <c r="X39" s="132"/>
      <c r="Y39" s="132"/>
      <c r="Z39" s="106"/>
      <c r="AA39" s="133"/>
    </row>
    <row r="40" spans="1:27" ht="20.100000000000001" customHeight="1" x14ac:dyDescent="0.15">
      <c r="A40" s="83">
        <f>IFERROR(IF(AND($I40&lt;&gt;"一致する", $I40&lt;&gt;"一致しない"),1001,0),3)</f>
        <v>0</v>
      </c>
      <c r="B40" s="83"/>
      <c r="C40" s="108"/>
      <c r="D40" s="104">
        <v>11</v>
      </c>
      <c r="E40" s="78" t="s">
        <v>63</v>
      </c>
      <c r="I40" s="4" t="s">
        <v>64</v>
      </c>
      <c r="J40" s="4"/>
      <c r="K40" s="4"/>
      <c r="L40" s="4"/>
      <c r="M40" s="4"/>
      <c r="N40" s="106"/>
      <c r="O40" s="106"/>
      <c r="P40" s="106"/>
      <c r="Q40" s="106"/>
      <c r="R40" s="106"/>
      <c r="S40" s="106"/>
      <c r="T40" s="106"/>
      <c r="U40" s="106"/>
      <c r="V40" s="106"/>
      <c r="W40" s="106"/>
      <c r="X40" s="106"/>
      <c r="Y40" s="106"/>
      <c r="Z40" s="124"/>
      <c r="AA40" s="106"/>
    </row>
    <row r="41" spans="1:27" ht="20.100000000000001" customHeight="1" x14ac:dyDescent="0.15">
      <c r="A41" s="83"/>
      <c r="B41" s="83"/>
      <c r="C41" s="126"/>
      <c r="D41" s="106"/>
      <c r="E41" s="106"/>
      <c r="F41" s="106"/>
      <c r="G41" s="106"/>
      <c r="H41" s="106"/>
      <c r="I41" s="129"/>
      <c r="J41" s="134" t="s">
        <v>101</v>
      </c>
      <c r="K41" s="125"/>
      <c r="L41" s="125"/>
      <c r="M41" s="125"/>
      <c r="N41" s="125"/>
      <c r="O41" s="125"/>
      <c r="P41" s="125"/>
      <c r="Q41" s="125"/>
      <c r="R41" s="125"/>
      <c r="S41" s="125"/>
      <c r="T41" s="125"/>
      <c r="U41" s="125"/>
      <c r="V41" s="125"/>
      <c r="W41" s="125"/>
      <c r="X41" s="125"/>
      <c r="Y41" s="125"/>
      <c r="Z41" s="135"/>
      <c r="AA41" s="106"/>
    </row>
    <row r="42" spans="1:27" ht="20.100000000000001" customHeight="1" x14ac:dyDescent="0.15">
      <c r="A42" s="83"/>
      <c r="B42" s="83"/>
      <c r="C42" s="136"/>
      <c r="D42" s="117"/>
      <c r="E42" s="117"/>
      <c r="F42" s="117"/>
      <c r="G42" s="117"/>
      <c r="H42" s="117"/>
      <c r="I42" s="137"/>
      <c r="J42" s="137"/>
      <c r="K42" s="138"/>
      <c r="L42" s="137"/>
      <c r="M42" s="137"/>
      <c r="N42" s="137"/>
      <c r="O42" s="137"/>
      <c r="P42" s="137"/>
      <c r="Q42" s="137"/>
      <c r="R42" s="137"/>
      <c r="S42" s="137"/>
      <c r="T42" s="137"/>
      <c r="U42" s="137"/>
      <c r="V42" s="137"/>
      <c r="W42" s="137"/>
      <c r="X42" s="137"/>
      <c r="Y42" s="137"/>
      <c r="Z42" s="120"/>
    </row>
    <row r="43" spans="1:27" ht="15" customHeight="1" x14ac:dyDescent="0.15">
      <c r="A43" s="83"/>
      <c r="B43" s="83"/>
      <c r="C43" s="106"/>
      <c r="D43" s="106"/>
      <c r="E43" s="106"/>
      <c r="F43" s="106"/>
      <c r="G43" s="106"/>
      <c r="H43" s="106"/>
      <c r="I43" s="139"/>
      <c r="J43" s="140"/>
      <c r="K43" s="140"/>
      <c r="L43" s="140"/>
      <c r="M43" s="140"/>
      <c r="N43" s="140"/>
      <c r="O43" s="140"/>
      <c r="P43" s="140"/>
      <c r="Q43" s="140"/>
      <c r="R43" s="140"/>
      <c r="S43" s="140"/>
      <c r="T43" s="140"/>
      <c r="U43" s="140"/>
      <c r="V43" s="140"/>
      <c r="W43" s="140"/>
      <c r="X43" s="140"/>
      <c r="Y43" s="140"/>
      <c r="Z43" s="106"/>
    </row>
    <row r="44" spans="1:27" ht="15.75" hidden="1" customHeight="1" x14ac:dyDescent="0.15">
      <c r="A44" s="83"/>
      <c r="B44" s="83"/>
      <c r="C44" s="106"/>
      <c r="D44" s="106"/>
      <c r="E44" s="106"/>
      <c r="F44" s="106"/>
      <c r="G44" s="106"/>
      <c r="H44" s="106"/>
      <c r="I44" s="140"/>
      <c r="J44" s="106"/>
      <c r="K44" s="106"/>
      <c r="L44" s="106"/>
      <c r="M44" s="106"/>
      <c r="N44" s="106"/>
      <c r="O44" s="106"/>
      <c r="P44" s="106"/>
      <c r="Q44" s="106"/>
      <c r="R44" s="106"/>
      <c r="S44" s="106"/>
      <c r="T44" s="106"/>
      <c r="U44" s="106"/>
      <c r="V44" s="106"/>
      <c r="W44" s="106"/>
      <c r="X44" s="106"/>
      <c r="Y44" s="106"/>
      <c r="Z44" s="106"/>
    </row>
    <row r="45" spans="1:27" ht="15.75" hidden="1" customHeight="1" x14ac:dyDescent="0.15">
      <c r="A45" s="83"/>
      <c r="B45" s="83"/>
      <c r="C45" s="106"/>
      <c r="D45" s="106"/>
      <c r="E45" s="106"/>
      <c r="F45" s="106"/>
      <c r="G45" s="106"/>
      <c r="H45" s="106"/>
      <c r="I45" s="140"/>
      <c r="J45" s="106"/>
      <c r="K45" s="106"/>
      <c r="L45" s="106"/>
      <c r="M45" s="106"/>
      <c r="N45" s="106"/>
      <c r="O45" s="106"/>
      <c r="P45" s="106"/>
      <c r="Q45" s="106"/>
      <c r="R45" s="106"/>
      <c r="S45" s="106"/>
      <c r="T45" s="106"/>
      <c r="U45" s="106"/>
      <c r="V45" s="106"/>
      <c r="W45" s="106"/>
      <c r="X45" s="106"/>
      <c r="Y45" s="106"/>
      <c r="Z45" s="106"/>
    </row>
    <row r="46" spans="1:27" ht="15.75" hidden="1" customHeight="1" x14ac:dyDescent="0.15">
      <c r="A46" s="83"/>
      <c r="B46" s="83"/>
      <c r="C46" s="106"/>
      <c r="D46" s="106"/>
      <c r="E46" s="106"/>
      <c r="F46" s="106"/>
      <c r="G46" s="106"/>
      <c r="H46" s="106"/>
      <c r="I46" s="140"/>
      <c r="J46" s="106"/>
      <c r="K46" s="106"/>
      <c r="L46" s="106"/>
      <c r="M46" s="106"/>
      <c r="N46" s="106"/>
      <c r="O46" s="106"/>
      <c r="P46" s="106"/>
      <c r="Q46" s="106"/>
      <c r="R46" s="106"/>
      <c r="S46" s="106"/>
      <c r="T46" s="106"/>
      <c r="U46" s="106"/>
      <c r="V46" s="106"/>
      <c r="W46" s="106"/>
      <c r="X46" s="106"/>
      <c r="Y46" s="106"/>
      <c r="Z46" s="106"/>
    </row>
    <row r="47" spans="1:27" ht="15.75" hidden="1" customHeight="1" x14ac:dyDescent="0.15">
      <c r="A47" s="83"/>
      <c r="B47" s="83"/>
      <c r="C47" s="106"/>
      <c r="D47" s="106"/>
      <c r="E47" s="106"/>
      <c r="F47" s="106"/>
      <c r="G47" s="106"/>
      <c r="H47" s="106"/>
      <c r="I47" s="140"/>
      <c r="J47" s="106"/>
      <c r="K47" s="106"/>
      <c r="L47" s="106"/>
      <c r="M47" s="106"/>
      <c r="N47" s="106"/>
      <c r="O47" s="106"/>
      <c r="P47" s="106"/>
      <c r="Q47" s="106"/>
      <c r="R47" s="106"/>
      <c r="S47" s="106"/>
      <c r="T47" s="106"/>
      <c r="U47" s="106"/>
      <c r="V47" s="106"/>
      <c r="W47" s="106"/>
      <c r="X47" s="106"/>
      <c r="Y47" s="106"/>
      <c r="Z47" s="106"/>
    </row>
    <row r="48" spans="1:27" ht="15.75" hidden="1" customHeight="1" x14ac:dyDescent="0.15">
      <c r="A48" s="83"/>
      <c r="B48" s="83"/>
      <c r="C48" s="106"/>
      <c r="D48" s="106"/>
      <c r="E48" s="106"/>
      <c r="F48" s="106"/>
      <c r="G48" s="106"/>
      <c r="H48" s="106"/>
      <c r="I48" s="140"/>
      <c r="J48" s="106"/>
      <c r="K48" s="106"/>
      <c r="L48" s="106"/>
      <c r="M48" s="106"/>
      <c r="N48" s="106"/>
      <c r="O48" s="106"/>
      <c r="P48" s="106"/>
      <c r="Q48" s="106"/>
      <c r="R48" s="106"/>
      <c r="S48" s="106"/>
      <c r="T48" s="106"/>
      <c r="U48" s="106"/>
      <c r="V48" s="106"/>
      <c r="W48" s="106"/>
      <c r="X48" s="106"/>
      <c r="Y48" s="106"/>
      <c r="Z48" s="106"/>
    </row>
    <row r="49" spans="1:26" ht="15.75" hidden="1" customHeight="1" x14ac:dyDescent="0.15">
      <c r="A49" s="83"/>
      <c r="B49" s="83"/>
      <c r="C49" s="106"/>
      <c r="D49" s="106"/>
      <c r="E49" s="106"/>
      <c r="F49" s="106"/>
      <c r="G49" s="106"/>
      <c r="H49" s="106"/>
      <c r="I49" s="140"/>
      <c r="J49" s="106"/>
      <c r="K49" s="106"/>
      <c r="L49" s="106"/>
      <c r="M49" s="106"/>
      <c r="N49" s="106"/>
      <c r="O49" s="106"/>
      <c r="P49" s="106"/>
      <c r="Q49" s="106"/>
      <c r="R49" s="106"/>
      <c r="S49" s="106"/>
      <c r="T49" s="106"/>
      <c r="U49" s="106"/>
      <c r="V49" s="106"/>
      <c r="W49" s="106"/>
      <c r="X49" s="106"/>
      <c r="Y49" s="106"/>
      <c r="Z49" s="106"/>
    </row>
    <row r="50" spans="1:26" ht="15.75" hidden="1" customHeight="1" x14ac:dyDescent="0.15">
      <c r="A50" s="83"/>
      <c r="B50" s="83"/>
      <c r="C50" s="106"/>
      <c r="D50" s="106"/>
      <c r="E50" s="106"/>
      <c r="F50" s="106"/>
      <c r="G50" s="106"/>
      <c r="H50" s="106"/>
      <c r="I50" s="140"/>
      <c r="J50" s="106"/>
      <c r="K50" s="106"/>
      <c r="L50" s="106"/>
      <c r="M50" s="106"/>
      <c r="N50" s="106"/>
      <c r="O50" s="106"/>
      <c r="P50" s="106"/>
      <c r="Q50" s="106"/>
      <c r="R50" s="106"/>
      <c r="S50" s="106"/>
      <c r="T50" s="106"/>
      <c r="U50" s="106"/>
      <c r="V50" s="106"/>
      <c r="W50" s="106"/>
      <c r="X50" s="106"/>
      <c r="Y50" s="106"/>
      <c r="Z50" s="106"/>
    </row>
    <row r="51" spans="1:26" ht="15.75" hidden="1" customHeight="1" x14ac:dyDescent="0.15">
      <c r="A51" s="83"/>
      <c r="B51" s="83"/>
      <c r="C51" s="106"/>
      <c r="D51" s="106"/>
      <c r="E51" s="106"/>
      <c r="F51" s="106"/>
      <c r="G51" s="106"/>
      <c r="H51" s="106"/>
      <c r="I51" s="140"/>
      <c r="J51" s="106"/>
      <c r="K51" s="106"/>
      <c r="L51" s="106"/>
      <c r="M51" s="106"/>
      <c r="N51" s="106"/>
      <c r="O51" s="106"/>
      <c r="P51" s="106"/>
      <c r="Q51" s="106"/>
      <c r="R51" s="106"/>
      <c r="S51" s="106"/>
      <c r="T51" s="106"/>
      <c r="U51" s="106"/>
      <c r="V51" s="106"/>
      <c r="W51" s="106"/>
      <c r="X51" s="106"/>
      <c r="Y51" s="106"/>
      <c r="Z51" s="106"/>
    </row>
    <row r="52" spans="1:26" ht="15.75" hidden="1" customHeight="1" x14ac:dyDescent="0.15">
      <c r="A52" s="83"/>
      <c r="B52" s="83"/>
      <c r="C52" s="106"/>
      <c r="D52" s="106"/>
      <c r="E52" s="106"/>
      <c r="F52" s="106"/>
      <c r="G52" s="106"/>
      <c r="H52" s="106"/>
      <c r="I52" s="140"/>
      <c r="J52" s="106"/>
      <c r="K52" s="106"/>
      <c r="L52" s="106"/>
      <c r="M52" s="106"/>
      <c r="N52" s="106"/>
      <c r="O52" s="106"/>
      <c r="P52" s="106"/>
      <c r="Q52" s="106"/>
      <c r="R52" s="106"/>
      <c r="S52" s="106"/>
      <c r="T52" s="106"/>
      <c r="U52" s="106"/>
      <c r="V52" s="106"/>
      <c r="W52" s="106"/>
      <c r="X52" s="106"/>
      <c r="Y52" s="106"/>
      <c r="Z52" s="106"/>
    </row>
    <row r="53" spans="1:26" ht="15.75" hidden="1" customHeight="1" x14ac:dyDescent="0.15">
      <c r="A53" s="83"/>
      <c r="B53" s="83"/>
      <c r="C53" s="106"/>
      <c r="D53" s="106"/>
      <c r="E53" s="106"/>
      <c r="F53" s="106"/>
      <c r="G53" s="106"/>
      <c r="H53" s="106"/>
      <c r="I53" s="140"/>
      <c r="J53" s="106"/>
      <c r="K53" s="106"/>
      <c r="L53" s="106"/>
      <c r="M53" s="106"/>
      <c r="N53" s="106"/>
      <c r="O53" s="106"/>
      <c r="P53" s="106"/>
      <c r="Q53" s="106"/>
      <c r="R53" s="106"/>
      <c r="S53" s="106"/>
      <c r="T53" s="106"/>
      <c r="U53" s="106"/>
      <c r="V53" s="106"/>
      <c r="W53" s="106"/>
      <c r="X53" s="106"/>
      <c r="Y53" s="106"/>
      <c r="Z53" s="106"/>
    </row>
    <row r="54" spans="1:26" ht="15.75" hidden="1" customHeight="1" x14ac:dyDescent="0.15">
      <c r="A54" s="83"/>
      <c r="B54" s="83"/>
      <c r="C54" s="106"/>
      <c r="D54" s="106"/>
      <c r="E54" s="106"/>
      <c r="F54" s="106"/>
      <c r="G54" s="106"/>
      <c r="H54" s="106"/>
      <c r="I54" s="140"/>
      <c r="J54" s="106"/>
      <c r="K54" s="106"/>
      <c r="L54" s="106"/>
      <c r="M54" s="106"/>
      <c r="N54" s="106"/>
      <c r="O54" s="106"/>
      <c r="P54" s="106"/>
      <c r="Q54" s="106"/>
      <c r="R54" s="106"/>
      <c r="S54" s="106"/>
      <c r="T54" s="106"/>
      <c r="U54" s="106"/>
      <c r="V54" s="106"/>
      <c r="W54" s="106"/>
      <c r="X54" s="106"/>
      <c r="Y54" s="106"/>
      <c r="Z54" s="106"/>
    </row>
    <row r="55" spans="1:26" ht="15.75" hidden="1" customHeight="1" x14ac:dyDescent="0.15">
      <c r="A55" s="83"/>
      <c r="B55" s="83"/>
      <c r="C55" s="106"/>
      <c r="D55" s="106"/>
      <c r="E55" s="106"/>
      <c r="F55" s="106"/>
      <c r="G55" s="106"/>
      <c r="H55" s="106"/>
      <c r="I55" s="140"/>
      <c r="J55" s="106"/>
      <c r="K55" s="106"/>
      <c r="L55" s="106"/>
      <c r="M55" s="106"/>
      <c r="N55" s="106"/>
      <c r="O55" s="106"/>
      <c r="P55" s="106"/>
      <c r="Q55" s="106"/>
      <c r="R55" s="106"/>
      <c r="S55" s="106"/>
      <c r="T55" s="106"/>
      <c r="U55" s="106"/>
      <c r="V55" s="106"/>
      <c r="W55" s="106"/>
      <c r="X55" s="106"/>
      <c r="Y55" s="106"/>
      <c r="Z55" s="106"/>
    </row>
    <row r="56" spans="1:26" ht="15.75" hidden="1" customHeight="1" x14ac:dyDescent="0.15">
      <c r="A56" s="83"/>
      <c r="B56" s="83"/>
      <c r="C56" s="106"/>
      <c r="D56" s="106"/>
      <c r="E56" s="106"/>
      <c r="F56" s="106"/>
      <c r="G56" s="106"/>
      <c r="H56" s="106"/>
      <c r="I56" s="140"/>
      <c r="J56" s="106"/>
      <c r="K56" s="106"/>
      <c r="L56" s="106"/>
      <c r="M56" s="106"/>
      <c r="N56" s="106"/>
      <c r="O56" s="106"/>
      <c r="P56" s="106"/>
      <c r="Q56" s="106"/>
      <c r="R56" s="106"/>
      <c r="S56" s="106"/>
      <c r="T56" s="106"/>
      <c r="U56" s="106"/>
      <c r="V56" s="106"/>
      <c r="W56" s="106"/>
      <c r="X56" s="106"/>
      <c r="Y56" s="106"/>
      <c r="Z56" s="106"/>
    </row>
    <row r="57" spans="1:26" ht="15.75" hidden="1" customHeight="1" x14ac:dyDescent="0.15">
      <c r="A57" s="83"/>
      <c r="B57" s="83"/>
      <c r="C57" s="106"/>
      <c r="D57" s="106"/>
      <c r="E57" s="106"/>
      <c r="F57" s="106"/>
      <c r="G57" s="106"/>
      <c r="H57" s="106"/>
      <c r="I57" s="140"/>
      <c r="J57" s="106"/>
      <c r="K57" s="106"/>
      <c r="L57" s="106"/>
      <c r="M57" s="106"/>
      <c r="N57" s="106"/>
      <c r="O57" s="106"/>
      <c r="P57" s="106"/>
      <c r="Q57" s="106"/>
      <c r="R57" s="106"/>
      <c r="S57" s="106"/>
      <c r="T57" s="106"/>
      <c r="U57" s="106"/>
      <c r="V57" s="106"/>
      <c r="W57" s="106"/>
      <c r="X57" s="106"/>
      <c r="Y57" s="106"/>
      <c r="Z57" s="106"/>
    </row>
    <row r="58" spans="1:26" ht="15.75" hidden="1" customHeight="1" x14ac:dyDescent="0.15">
      <c r="A58" s="83"/>
      <c r="B58" s="83"/>
      <c r="C58" s="106"/>
      <c r="D58" s="106"/>
      <c r="E58" s="106"/>
      <c r="F58" s="106"/>
      <c r="G58" s="106"/>
      <c r="H58" s="106"/>
      <c r="I58" s="140"/>
      <c r="J58" s="106"/>
      <c r="K58" s="106"/>
      <c r="L58" s="106"/>
      <c r="M58" s="106"/>
      <c r="N58" s="106"/>
      <c r="O58" s="106"/>
      <c r="P58" s="106"/>
      <c r="Q58" s="106"/>
      <c r="R58" s="106"/>
      <c r="S58" s="106"/>
      <c r="T58" s="106"/>
      <c r="U58" s="106"/>
      <c r="V58" s="106"/>
      <c r="W58" s="106"/>
      <c r="X58" s="106"/>
      <c r="Y58" s="106"/>
      <c r="Z58" s="106"/>
    </row>
    <row r="59" spans="1:26" ht="15" customHeight="1" x14ac:dyDescent="0.15">
      <c r="A59" s="83"/>
      <c r="B59" s="83"/>
      <c r="C59" s="106"/>
      <c r="D59" s="106"/>
      <c r="E59" s="106"/>
      <c r="F59" s="106"/>
      <c r="G59" s="106"/>
      <c r="H59" s="106"/>
      <c r="I59" s="140"/>
      <c r="J59" s="106"/>
      <c r="K59" s="106"/>
      <c r="L59" s="106"/>
      <c r="M59" s="106"/>
      <c r="N59" s="106"/>
      <c r="O59" s="106"/>
      <c r="P59" s="106"/>
      <c r="Q59" s="106"/>
      <c r="R59" s="106"/>
      <c r="S59" s="106"/>
      <c r="T59" s="106"/>
      <c r="U59" s="106"/>
      <c r="V59" s="106"/>
      <c r="W59" s="106"/>
      <c r="X59" s="106"/>
      <c r="Y59" s="106"/>
      <c r="Z59" s="106"/>
    </row>
    <row r="60" spans="1:26" ht="20.100000000000001" customHeight="1" x14ac:dyDescent="0.15">
      <c r="A60" s="83"/>
      <c r="B60" s="83"/>
      <c r="C60" s="94" t="s">
        <v>65</v>
      </c>
      <c r="D60" s="95"/>
      <c r="E60" s="95"/>
      <c r="F60" s="95"/>
      <c r="G60" s="95"/>
      <c r="H60" s="96"/>
      <c r="I60" s="141"/>
    </row>
    <row r="61" spans="1:26" ht="15" customHeight="1" x14ac:dyDescent="0.15">
      <c r="A61" s="83"/>
      <c r="B61" s="83"/>
      <c r="C61" s="99"/>
      <c r="D61" s="142"/>
      <c r="E61" s="142"/>
      <c r="F61" s="142"/>
      <c r="G61" s="142"/>
      <c r="H61" s="142"/>
      <c r="I61" s="101"/>
      <c r="J61" s="101"/>
      <c r="K61" s="101"/>
      <c r="L61" s="101"/>
      <c r="M61" s="101"/>
      <c r="N61" s="101"/>
      <c r="O61" s="101"/>
      <c r="P61" s="101"/>
      <c r="Q61" s="101"/>
      <c r="R61" s="101"/>
      <c r="S61" s="101"/>
      <c r="T61" s="101"/>
      <c r="U61" s="101"/>
      <c r="V61" s="101"/>
      <c r="W61" s="101"/>
      <c r="X61" s="101"/>
      <c r="Y61" s="101"/>
      <c r="Z61" s="143"/>
    </row>
    <row r="62" spans="1:26" ht="20.100000000000001" customHeight="1" x14ac:dyDescent="0.15">
      <c r="A62" s="83"/>
      <c r="B62" s="83"/>
      <c r="C62" s="99"/>
      <c r="D62" s="100" t="s">
        <v>66</v>
      </c>
      <c r="E62" s="100"/>
      <c r="F62" s="100"/>
      <c r="G62" s="100"/>
      <c r="H62" s="100"/>
      <c r="I62" s="100"/>
      <c r="J62" s="100"/>
      <c r="K62" s="100"/>
      <c r="L62" s="100"/>
      <c r="M62" s="100"/>
      <c r="N62" s="100"/>
      <c r="O62" s="100"/>
      <c r="P62" s="100"/>
      <c r="Q62" s="100"/>
      <c r="R62" s="100"/>
      <c r="S62" s="100"/>
      <c r="T62" s="100"/>
      <c r="U62" s="100"/>
      <c r="V62" s="100"/>
      <c r="W62" s="100"/>
      <c r="X62" s="100"/>
      <c r="Y62" s="100"/>
      <c r="Z62" s="124"/>
    </row>
    <row r="63" spans="1:26" ht="20.100000000000001" customHeight="1" x14ac:dyDescent="0.15">
      <c r="A63" s="83">
        <f>IFERROR(IF(AND($I63&lt;&gt;"しない", $I63&lt;&gt;"する"),1001,0),3)</f>
        <v>1001</v>
      </c>
      <c r="B63" s="83"/>
      <c r="C63" s="108"/>
      <c r="D63" s="104">
        <v>1</v>
      </c>
      <c r="E63" s="106" t="s">
        <v>67</v>
      </c>
      <c r="F63" s="106"/>
      <c r="G63" s="106"/>
      <c r="H63" s="106"/>
      <c r="I63" s="4"/>
      <c r="J63" s="4"/>
      <c r="K63" s="4"/>
      <c r="L63" s="4"/>
      <c r="M63" s="4"/>
      <c r="N63" s="106"/>
      <c r="O63" s="106"/>
      <c r="P63" s="106"/>
      <c r="Q63" s="106"/>
      <c r="R63" s="106"/>
      <c r="S63" s="106"/>
      <c r="T63" s="106"/>
      <c r="U63" s="106"/>
      <c r="V63" s="106"/>
      <c r="W63" s="106"/>
      <c r="X63" s="106"/>
      <c r="Y63" s="106"/>
      <c r="Z63" s="124"/>
    </row>
    <row r="64" spans="1:26" ht="20.100000000000001" customHeight="1" x14ac:dyDescent="0.15">
      <c r="A64" s="83"/>
      <c r="B64" s="83"/>
      <c r="C64" s="108"/>
      <c r="D64" s="106"/>
      <c r="E64" s="106"/>
      <c r="F64" s="106"/>
      <c r="G64" s="106"/>
      <c r="H64" s="106"/>
      <c r="I64" s="129"/>
      <c r="J64" s="125" t="s">
        <v>16</v>
      </c>
      <c r="K64" s="122"/>
      <c r="L64" s="122"/>
      <c r="M64" s="122"/>
      <c r="N64" s="122"/>
      <c r="O64" s="122"/>
      <c r="P64" s="122"/>
      <c r="Q64" s="122"/>
      <c r="R64" s="122"/>
      <c r="S64" s="122"/>
      <c r="T64" s="122"/>
      <c r="U64" s="122"/>
      <c r="V64" s="122"/>
      <c r="W64" s="122"/>
      <c r="X64" s="122"/>
      <c r="Y64" s="122"/>
      <c r="Z64" s="124"/>
    </row>
    <row r="65" spans="1:26" ht="20.100000000000001" hidden="1" customHeight="1" x14ac:dyDescent="0.15">
      <c r="A65" s="83"/>
      <c r="B65" s="83"/>
      <c r="C65" s="108"/>
      <c r="D65" s="106"/>
      <c r="E65" s="106"/>
      <c r="F65" s="106"/>
      <c r="G65" s="106"/>
      <c r="H65" s="106"/>
      <c r="I65" s="129"/>
      <c r="J65" s="122"/>
      <c r="K65" s="122"/>
      <c r="L65" s="122"/>
      <c r="M65" s="122"/>
      <c r="N65" s="122"/>
      <c r="O65" s="122"/>
      <c r="P65" s="122"/>
      <c r="Q65" s="122"/>
      <c r="R65" s="122"/>
      <c r="S65" s="122"/>
      <c r="T65" s="122"/>
      <c r="U65" s="122"/>
      <c r="V65" s="122"/>
      <c r="W65" s="122"/>
      <c r="X65" s="122"/>
      <c r="Y65" s="122"/>
      <c r="Z65" s="124"/>
    </row>
    <row r="66" spans="1:26" ht="20.100000000000001" hidden="1" customHeight="1" x14ac:dyDescent="0.15">
      <c r="A66" s="83"/>
      <c r="B66" s="83"/>
      <c r="C66" s="108"/>
      <c r="D66" s="106"/>
      <c r="E66" s="106"/>
      <c r="F66" s="106"/>
      <c r="G66" s="106"/>
      <c r="H66" s="106"/>
      <c r="I66" s="129"/>
      <c r="J66" s="122"/>
      <c r="K66" s="122"/>
      <c r="L66" s="122"/>
      <c r="M66" s="122"/>
      <c r="N66" s="122"/>
      <c r="O66" s="122"/>
      <c r="P66" s="122"/>
      <c r="Q66" s="122"/>
      <c r="R66" s="122"/>
      <c r="S66" s="122"/>
      <c r="T66" s="122"/>
      <c r="U66" s="122"/>
      <c r="V66" s="122"/>
      <c r="W66" s="122"/>
      <c r="X66" s="122"/>
      <c r="Y66" s="122"/>
      <c r="Z66" s="124"/>
    </row>
    <row r="67" spans="1:26" ht="20.100000000000001" hidden="1" customHeight="1" x14ac:dyDescent="0.15">
      <c r="A67" s="83"/>
      <c r="B67" s="83"/>
      <c r="C67" s="108"/>
      <c r="D67" s="106"/>
      <c r="E67" s="106"/>
      <c r="F67" s="106"/>
      <c r="G67" s="106"/>
      <c r="H67" s="106"/>
      <c r="I67" s="129"/>
      <c r="J67" s="122"/>
      <c r="K67" s="122"/>
      <c r="L67" s="122"/>
      <c r="M67" s="122"/>
      <c r="N67" s="122"/>
      <c r="O67" s="122"/>
      <c r="P67" s="122"/>
      <c r="Q67" s="122"/>
      <c r="R67" s="122"/>
      <c r="S67" s="122"/>
      <c r="T67" s="122"/>
      <c r="U67" s="122"/>
      <c r="V67" s="122"/>
      <c r="W67" s="122"/>
      <c r="X67" s="122"/>
      <c r="Y67" s="122"/>
      <c r="Z67" s="124"/>
    </row>
    <row r="68" spans="1:26" ht="20.100000000000001" hidden="1" customHeight="1" x14ac:dyDescent="0.15">
      <c r="A68" s="83"/>
      <c r="B68" s="83"/>
      <c r="C68" s="108"/>
      <c r="D68" s="106"/>
      <c r="E68" s="106"/>
      <c r="F68" s="106"/>
      <c r="G68" s="106"/>
      <c r="H68" s="106"/>
      <c r="I68" s="129"/>
      <c r="J68" s="122"/>
      <c r="K68" s="122"/>
      <c r="L68" s="122"/>
      <c r="M68" s="122"/>
      <c r="N68" s="122"/>
      <c r="O68" s="122"/>
      <c r="P68" s="122"/>
      <c r="Q68" s="122"/>
      <c r="R68" s="122"/>
      <c r="S68" s="122"/>
      <c r="T68" s="122"/>
      <c r="U68" s="122"/>
      <c r="V68" s="122"/>
      <c r="W68" s="122"/>
      <c r="X68" s="122"/>
      <c r="Y68" s="122"/>
      <c r="Z68" s="124"/>
    </row>
    <row r="69" spans="1:26" ht="20.100000000000001" customHeight="1" x14ac:dyDescent="0.15">
      <c r="A69" s="83">
        <f>IFERROR(IF(OR(AND($I63="する",TRIM($I69)=""),AND($I63="しない",NOT(ISBLANK($I69)))),1001,0),3)</f>
        <v>0</v>
      </c>
      <c r="B69" s="83"/>
      <c r="C69" s="108"/>
      <c r="D69" s="104">
        <v>2</v>
      </c>
      <c r="E69" s="78" t="s">
        <v>47</v>
      </c>
      <c r="I69" s="5"/>
      <c r="J69" s="6"/>
      <c r="K69" s="6"/>
      <c r="L69" s="6"/>
      <c r="M69" s="6"/>
      <c r="N69" s="106"/>
      <c r="O69" s="106"/>
      <c r="P69" s="106"/>
      <c r="Q69" s="106"/>
      <c r="R69" s="106"/>
      <c r="S69" s="106"/>
      <c r="T69" s="106"/>
      <c r="U69" s="106"/>
      <c r="V69" s="106"/>
      <c r="W69" s="106"/>
      <c r="X69" s="106"/>
      <c r="Y69" s="106"/>
      <c r="Z69" s="124"/>
    </row>
    <row r="70" spans="1:26" ht="20.100000000000001" customHeight="1" x14ac:dyDescent="0.15">
      <c r="A70" s="83"/>
      <c r="B70" s="83"/>
      <c r="C70" s="108"/>
      <c r="D70" s="104"/>
      <c r="E70" s="106"/>
      <c r="F70" s="106"/>
      <c r="G70" s="106"/>
      <c r="H70" s="106"/>
      <c r="I70" s="121"/>
      <c r="J70" s="125" t="s">
        <v>110</v>
      </c>
      <c r="K70" s="122"/>
      <c r="L70" s="122"/>
      <c r="M70" s="122"/>
      <c r="N70" s="122"/>
      <c r="O70" s="122"/>
      <c r="P70" s="122"/>
      <c r="Q70" s="122"/>
      <c r="R70" s="122"/>
      <c r="S70" s="122"/>
      <c r="T70" s="122"/>
      <c r="U70" s="122"/>
      <c r="V70" s="122"/>
      <c r="W70" s="122"/>
      <c r="X70" s="122"/>
      <c r="Y70" s="122"/>
      <c r="Z70" s="124"/>
    </row>
    <row r="71" spans="1:26" ht="20.100000000000001" customHeight="1" x14ac:dyDescent="0.15">
      <c r="A71" s="83">
        <f>IFERROR(IF(OR(AND($I63="する",AND($I71&lt;&gt;"", OR(ISERROR(FIND("@"&amp;LEFT($I71,3)&amp;"@", 都道府県3))=FALSE, ISERROR(FIND("@"&amp;LEFT($I71,4)&amp;"@",都道府県4))=FALSE))=FALSE),AND($I63="しない",NOT(ISBLANK($I71)))),1001,0),3)</f>
        <v>0</v>
      </c>
      <c r="B71" s="83"/>
      <c r="C71" s="108"/>
      <c r="D71" s="104">
        <v>3</v>
      </c>
      <c r="E71" s="78" t="s">
        <v>48</v>
      </c>
      <c r="I71" s="7"/>
      <c r="J71" s="7"/>
      <c r="K71" s="7"/>
      <c r="L71" s="7"/>
      <c r="M71" s="7"/>
      <c r="N71" s="7"/>
      <c r="O71" s="7"/>
      <c r="P71" s="7"/>
      <c r="Q71" s="8"/>
      <c r="R71" s="7"/>
      <c r="S71" s="7"/>
      <c r="T71" s="7"/>
      <c r="U71" s="7"/>
      <c r="V71" s="7"/>
      <c r="W71" s="7"/>
      <c r="X71" s="7"/>
      <c r="Y71" s="7"/>
      <c r="Z71" s="124"/>
    </row>
    <row r="72" spans="1:26" ht="20.100000000000001" customHeight="1" x14ac:dyDescent="0.15">
      <c r="A72" s="83"/>
      <c r="B72" s="83"/>
      <c r="C72" s="108"/>
      <c r="D72" s="104"/>
      <c r="E72" s="106"/>
      <c r="F72" s="106"/>
      <c r="G72" s="106"/>
      <c r="H72" s="106"/>
      <c r="I72" s="121"/>
      <c r="J72" s="125" t="s">
        <v>49</v>
      </c>
      <c r="K72" s="122"/>
      <c r="L72" s="122"/>
      <c r="M72" s="122"/>
      <c r="N72" s="122"/>
      <c r="O72" s="122"/>
      <c r="P72" s="122"/>
      <c r="Q72" s="122"/>
      <c r="R72" s="122"/>
      <c r="S72" s="122"/>
      <c r="T72" s="122"/>
      <c r="U72" s="122"/>
      <c r="V72" s="122"/>
      <c r="W72" s="122"/>
      <c r="X72" s="122"/>
      <c r="Y72" s="122"/>
      <c r="Z72" s="124"/>
    </row>
    <row r="73" spans="1:26" ht="20.100000000000001" customHeight="1" x14ac:dyDescent="0.15">
      <c r="A73" s="83">
        <f>IFERROR(IF(OR(AND($I63="する",TRIM($I73)=""),AND($I63="しない",NOT(ISBLANK($I73)))),1001,0),3)</f>
        <v>0</v>
      </c>
      <c r="B73" s="83"/>
      <c r="C73" s="108"/>
      <c r="D73" s="104">
        <v>4</v>
      </c>
      <c r="E73" s="78" t="s">
        <v>50</v>
      </c>
      <c r="I73" s="4"/>
      <c r="J73" s="4"/>
      <c r="K73" s="4"/>
      <c r="L73" s="4"/>
      <c r="M73" s="4"/>
      <c r="N73" s="4"/>
      <c r="O73" s="4"/>
      <c r="P73" s="4"/>
      <c r="Q73" s="9"/>
      <c r="R73" s="4"/>
      <c r="S73" s="4"/>
      <c r="T73" s="4"/>
      <c r="U73" s="4"/>
      <c r="V73" s="4"/>
      <c r="W73" s="4"/>
      <c r="X73" s="4"/>
      <c r="Y73" s="4"/>
      <c r="Z73" s="124"/>
    </row>
    <row r="74" spans="1:26" ht="30" customHeight="1" x14ac:dyDescent="0.15">
      <c r="A74" s="83"/>
      <c r="B74" s="83"/>
      <c r="C74" s="126"/>
      <c r="D74" s="106"/>
      <c r="I74" s="121"/>
      <c r="J74" s="144" t="s">
        <v>360</v>
      </c>
      <c r="K74" s="144"/>
      <c r="L74" s="144"/>
      <c r="M74" s="144"/>
      <c r="N74" s="144"/>
      <c r="O74" s="144"/>
      <c r="P74" s="144"/>
      <c r="Q74" s="144"/>
      <c r="R74" s="144"/>
      <c r="S74" s="144"/>
      <c r="T74" s="144"/>
      <c r="U74" s="144"/>
      <c r="V74" s="144"/>
      <c r="W74" s="144"/>
      <c r="X74" s="144"/>
      <c r="Y74" s="144"/>
      <c r="Z74" s="124"/>
    </row>
    <row r="75" spans="1:26" ht="20.100000000000001" customHeight="1" x14ac:dyDescent="0.15">
      <c r="A75" s="83">
        <f>IFERROR(IF(OR(AND($I63="する",TRIM($I75)=""),AND($I63="しない",NOT(ISBLANK($I75)))),1001,0),3)</f>
        <v>0</v>
      </c>
      <c r="B75" s="83"/>
      <c r="C75" s="108"/>
      <c r="D75" s="104">
        <v>5</v>
      </c>
      <c r="E75" s="78" t="s">
        <v>51</v>
      </c>
      <c r="I75" s="4"/>
      <c r="J75" s="4"/>
      <c r="K75" s="4"/>
      <c r="L75" s="4"/>
      <c r="M75" s="4"/>
      <c r="N75" s="4"/>
      <c r="O75" s="4"/>
      <c r="P75" s="4"/>
      <c r="Q75" s="4"/>
      <c r="R75" s="4"/>
      <c r="S75" s="4"/>
      <c r="T75" s="4"/>
      <c r="U75" s="4"/>
      <c r="V75" s="4"/>
      <c r="W75" s="4"/>
      <c r="X75" s="4"/>
      <c r="Y75" s="4"/>
      <c r="Z75" s="124"/>
    </row>
    <row r="76" spans="1:26" ht="30" customHeight="1" x14ac:dyDescent="0.15">
      <c r="A76" s="83"/>
      <c r="B76" s="83"/>
      <c r="C76" s="126"/>
      <c r="D76" s="106"/>
      <c r="E76" s="106"/>
      <c r="F76" s="106"/>
      <c r="G76" s="106"/>
      <c r="H76" s="106"/>
      <c r="I76" s="121"/>
      <c r="J76" s="144" t="s">
        <v>361</v>
      </c>
      <c r="K76" s="144"/>
      <c r="L76" s="144"/>
      <c r="M76" s="144"/>
      <c r="N76" s="144"/>
      <c r="O76" s="144"/>
      <c r="P76" s="144"/>
      <c r="Q76" s="144"/>
      <c r="R76" s="144"/>
      <c r="S76" s="144"/>
      <c r="T76" s="144"/>
      <c r="U76" s="144"/>
      <c r="V76" s="144"/>
      <c r="W76" s="144"/>
      <c r="X76" s="144"/>
      <c r="Y76" s="144"/>
      <c r="Z76" s="124"/>
    </row>
    <row r="77" spans="1:26" ht="20.100000000000001" customHeight="1" x14ac:dyDescent="0.15">
      <c r="A77" s="83">
        <f>IFERROR(IF(OR(AND($I63="する",TRIM($I77)=""),AND($I63="しない",NOT(ISBLANK($I77)))),1001,0),3)</f>
        <v>0</v>
      </c>
      <c r="B77" s="83"/>
      <c r="C77" s="108"/>
      <c r="D77" s="104">
        <v>6</v>
      </c>
      <c r="E77" s="78" t="s">
        <v>68</v>
      </c>
      <c r="I77" s="4"/>
      <c r="J77" s="4"/>
      <c r="K77" s="4"/>
      <c r="L77" s="4"/>
      <c r="M77" s="4"/>
      <c r="N77" s="4"/>
      <c r="O77" s="4"/>
      <c r="P77" s="4"/>
      <c r="Q77" s="4"/>
      <c r="R77" s="4"/>
      <c r="S77" s="4"/>
      <c r="T77" s="4"/>
      <c r="U77" s="4"/>
      <c r="V77" s="4"/>
      <c r="W77" s="4"/>
      <c r="X77" s="4"/>
      <c r="Y77" s="4"/>
      <c r="Z77" s="124"/>
    </row>
    <row r="78" spans="1:26" ht="20.100000000000001" customHeight="1" x14ac:dyDescent="0.15">
      <c r="A78" s="83"/>
      <c r="B78" s="83"/>
      <c r="C78" s="126"/>
      <c r="D78" s="106"/>
      <c r="E78" s="106"/>
      <c r="F78" s="106"/>
      <c r="G78" s="106"/>
      <c r="H78" s="106"/>
      <c r="I78" s="121"/>
      <c r="J78" s="134" t="s">
        <v>69</v>
      </c>
      <c r="K78" s="122"/>
      <c r="L78" s="122"/>
      <c r="M78" s="122"/>
      <c r="N78" s="122"/>
      <c r="O78" s="122"/>
      <c r="P78" s="122"/>
      <c r="Q78" s="122"/>
      <c r="R78" s="122"/>
      <c r="S78" s="122"/>
      <c r="T78" s="122"/>
      <c r="U78" s="122"/>
      <c r="V78" s="122"/>
      <c r="W78" s="122"/>
      <c r="X78" s="122"/>
      <c r="Y78" s="122"/>
      <c r="Z78" s="124"/>
    </row>
    <row r="79" spans="1:26" ht="20.100000000000001" customHeight="1" x14ac:dyDescent="0.15">
      <c r="A79" s="83">
        <f>IFERROR(IF(OR(AND($I63="する",OR(TRIM($I79)="", NOT(OR(IFERROR(SEARCH(" ",$I79),0)&gt;0, IFERROR(SEARCH("　",$I79),0)&gt;0)))),AND($I63="しない",NOT(ISBLANK($I79)))),1001,0),3)</f>
        <v>0</v>
      </c>
      <c r="B79" s="83"/>
      <c r="C79" s="108"/>
      <c r="D79" s="104">
        <v>7</v>
      </c>
      <c r="E79" s="78" t="s">
        <v>70</v>
      </c>
      <c r="I79" s="4"/>
      <c r="J79" s="4"/>
      <c r="K79" s="4"/>
      <c r="L79" s="4"/>
      <c r="M79" s="4"/>
      <c r="N79" s="4"/>
      <c r="O79" s="4"/>
      <c r="P79" s="4"/>
      <c r="Q79" s="4"/>
      <c r="R79" s="4"/>
      <c r="S79" s="4"/>
      <c r="T79" s="4"/>
      <c r="U79" s="4"/>
      <c r="V79" s="4"/>
      <c r="W79" s="4"/>
      <c r="X79" s="4"/>
      <c r="Y79" s="4"/>
      <c r="Z79" s="124"/>
    </row>
    <row r="80" spans="1:26" ht="20.100000000000001" customHeight="1" x14ac:dyDescent="0.15">
      <c r="A80" s="83"/>
      <c r="B80" s="83"/>
      <c r="C80" s="126"/>
      <c r="D80" s="106"/>
      <c r="E80" s="145" t="s">
        <v>71</v>
      </c>
      <c r="F80" s="106"/>
      <c r="G80" s="106"/>
      <c r="H80" s="106"/>
      <c r="I80" s="129"/>
      <c r="J80" s="125" t="s">
        <v>54</v>
      </c>
      <c r="K80" s="125"/>
      <c r="L80" s="125"/>
      <c r="M80" s="125"/>
      <c r="N80" s="125"/>
      <c r="O80" s="125"/>
      <c r="P80" s="125"/>
      <c r="Q80" s="125"/>
      <c r="R80" s="125"/>
      <c r="S80" s="125"/>
      <c r="T80" s="125"/>
      <c r="U80" s="125"/>
      <c r="V80" s="125"/>
      <c r="W80" s="125"/>
      <c r="X80" s="125"/>
      <c r="Y80" s="125"/>
      <c r="Z80" s="124"/>
    </row>
    <row r="81" spans="1:27" ht="20.100000000000001" customHeight="1" x14ac:dyDescent="0.15">
      <c r="A81" s="83">
        <f>IFERROR(IF(OR(AND($I63="する",OR(TRIM($I81)="", NOT(OR(IFERROR(SEARCH(" ",$I81),0)&gt;0, IFERROR(SEARCH("　",$I81),0)&gt;0)))),AND($I63="しない",NOT(ISBLANK($I81)))),1001,0),3)</f>
        <v>0</v>
      </c>
      <c r="B81" s="83"/>
      <c r="C81" s="108"/>
      <c r="D81" s="104">
        <v>8</v>
      </c>
      <c r="E81" s="78" t="s">
        <v>70</v>
      </c>
      <c r="I81" s="4"/>
      <c r="J81" s="4"/>
      <c r="K81" s="4"/>
      <c r="L81" s="4"/>
      <c r="M81" s="4"/>
      <c r="N81" s="4"/>
      <c r="O81" s="4"/>
      <c r="P81" s="4"/>
      <c r="Q81" s="4"/>
      <c r="R81" s="4"/>
      <c r="S81" s="4"/>
      <c r="T81" s="4"/>
      <c r="U81" s="4"/>
      <c r="V81" s="4"/>
      <c r="W81" s="4"/>
      <c r="X81" s="4"/>
      <c r="Y81" s="4"/>
      <c r="Z81" s="124"/>
    </row>
    <row r="82" spans="1:27" ht="20.100000000000001" customHeight="1" x14ac:dyDescent="0.15">
      <c r="A82" s="83"/>
      <c r="B82" s="83"/>
      <c r="C82" s="126"/>
      <c r="D82" s="106"/>
      <c r="E82" s="106"/>
      <c r="F82" s="106"/>
      <c r="G82" s="106"/>
      <c r="H82" s="106"/>
      <c r="I82" s="129"/>
      <c r="J82" s="125" t="s">
        <v>56</v>
      </c>
      <c r="K82" s="125"/>
      <c r="L82" s="125"/>
      <c r="M82" s="125"/>
      <c r="N82" s="125"/>
      <c r="O82" s="125"/>
      <c r="P82" s="125"/>
      <c r="Q82" s="125"/>
      <c r="R82" s="125"/>
      <c r="S82" s="125"/>
      <c r="T82" s="125"/>
      <c r="U82" s="125"/>
      <c r="V82" s="125"/>
      <c r="W82" s="125"/>
      <c r="X82" s="125"/>
      <c r="Y82" s="125"/>
      <c r="Z82" s="124"/>
    </row>
    <row r="83" spans="1:27" ht="20.100000000000001" customHeight="1" x14ac:dyDescent="0.15">
      <c r="A83" s="83">
        <f>IFERROR(IF(OR(AND($I63="する",NOT(AND(TRIM($I83)&lt;&gt;"",ISNUMBER(VALUE(SUBSTITUTE($I83,"-",""))),IFERROR(SEARCH("-",$I83),0)&gt;0))), AND($I63="しない",NOT(ISBLANK($I83)))),1001,0),3)</f>
        <v>0</v>
      </c>
      <c r="B83" s="83"/>
      <c r="C83" s="108"/>
      <c r="D83" s="104">
        <v>9</v>
      </c>
      <c r="E83" s="78" t="s">
        <v>57</v>
      </c>
      <c r="I83" s="4"/>
      <c r="J83" s="4"/>
      <c r="K83" s="4"/>
      <c r="L83" s="4"/>
      <c r="M83" s="4"/>
      <c r="O83" s="130" t="s">
        <v>58</v>
      </c>
      <c r="P83" s="1"/>
      <c r="Q83" s="78" t="s">
        <v>59</v>
      </c>
      <c r="Y83" s="122"/>
      <c r="Z83" s="124"/>
    </row>
    <row r="84" spans="1:27" ht="20.100000000000001" customHeight="1" x14ac:dyDescent="0.15">
      <c r="A84" s="83">
        <f>IFERROR(IF(AND($I63="しない",NOT(ISBLANK($P83))),1001,0),3)</f>
        <v>0</v>
      </c>
      <c r="B84" s="83"/>
      <c r="C84" s="126"/>
      <c r="D84" s="106"/>
      <c r="E84" s="106"/>
      <c r="F84" s="106"/>
      <c r="G84" s="106"/>
      <c r="H84" s="106"/>
      <c r="I84" s="121"/>
      <c r="J84" s="125" t="s">
        <v>60</v>
      </c>
      <c r="K84" s="122"/>
      <c r="L84" s="122"/>
      <c r="M84" s="122"/>
      <c r="N84" s="122"/>
      <c r="O84" s="122"/>
      <c r="P84" s="122"/>
      <c r="Q84" s="122"/>
      <c r="R84" s="122"/>
      <c r="S84" s="122"/>
      <c r="T84" s="122"/>
      <c r="U84" s="122"/>
      <c r="V84" s="122"/>
      <c r="W84" s="122"/>
      <c r="X84" s="122"/>
      <c r="Y84" s="122"/>
      <c r="Z84" s="124"/>
    </row>
    <row r="85" spans="1:27" ht="20.100000000000001" customHeight="1" x14ac:dyDescent="0.15">
      <c r="A85" s="83">
        <f>IFERROR(IF(OR(AND($I63="する",AND(TRIM($I85)&lt;&gt;"",NOT(AND(ISNUMBER(VALUE(SUBSTITUTE($I85,"-",""))),IFERROR(SEARCH("-",$I85),0)&gt;0)))), AND($I63="しない",NOT(ISBLANK($I85)))),1001,0),3)</f>
        <v>0</v>
      </c>
      <c r="B85" s="83"/>
      <c r="C85" s="108"/>
      <c r="D85" s="104">
        <v>10</v>
      </c>
      <c r="E85" s="78" t="s">
        <v>61</v>
      </c>
      <c r="I85" s="4"/>
      <c r="J85" s="4"/>
      <c r="K85" s="4"/>
      <c r="L85" s="4"/>
      <c r="M85" s="4"/>
      <c r="N85" s="122"/>
      <c r="O85" s="122"/>
      <c r="P85" s="122"/>
      <c r="Q85" s="122"/>
      <c r="R85" s="122"/>
      <c r="S85" s="122"/>
      <c r="T85" s="122"/>
      <c r="U85" s="122"/>
      <c r="V85" s="122"/>
      <c r="W85" s="122"/>
      <c r="X85" s="122"/>
      <c r="Y85" s="122"/>
      <c r="Z85" s="124"/>
    </row>
    <row r="86" spans="1:27" ht="30" customHeight="1" x14ac:dyDescent="0.15">
      <c r="A86" s="83"/>
      <c r="B86" s="83"/>
      <c r="C86" s="126"/>
      <c r="D86" s="106"/>
      <c r="E86" s="106"/>
      <c r="F86" s="106"/>
      <c r="G86" s="106"/>
      <c r="H86" s="106"/>
      <c r="I86" s="121"/>
      <c r="J86" s="131" t="s">
        <v>371</v>
      </c>
      <c r="K86" s="131"/>
      <c r="L86" s="131"/>
      <c r="M86" s="131"/>
      <c r="N86" s="131"/>
      <c r="O86" s="131"/>
      <c r="P86" s="131"/>
      <c r="Q86" s="131"/>
      <c r="R86" s="131"/>
      <c r="S86" s="131"/>
      <c r="T86" s="131"/>
      <c r="U86" s="131"/>
      <c r="V86" s="131"/>
      <c r="W86" s="131"/>
      <c r="X86" s="131"/>
      <c r="Y86" s="131"/>
      <c r="Z86" s="124"/>
    </row>
    <row r="87" spans="1:27" ht="20.100000000000001" customHeight="1" x14ac:dyDescent="0.15">
      <c r="A87" s="83">
        <f>IFERROR(IF(OR(AND($I63="する",AND(TRIM($I87)&lt;&gt;"",NOT(IFERROR(SEARCH("@",$I87),0)&gt;0))),AND($I63="しない",NOT(ISBLANK($I87)))),1001,0),3)</f>
        <v>0</v>
      </c>
      <c r="B87" s="83"/>
      <c r="C87" s="126"/>
      <c r="D87" s="104">
        <v>11</v>
      </c>
      <c r="E87" s="78" t="s">
        <v>62</v>
      </c>
      <c r="I87" s="4"/>
      <c r="J87" s="4"/>
      <c r="K87" s="4"/>
      <c r="L87" s="4"/>
      <c r="M87" s="4"/>
      <c r="N87" s="4"/>
      <c r="O87" s="4"/>
      <c r="P87" s="4"/>
      <c r="Q87" s="18"/>
      <c r="R87" s="4"/>
      <c r="S87" s="4"/>
      <c r="T87" s="4"/>
      <c r="U87" s="4"/>
      <c r="V87" s="4"/>
      <c r="W87" s="4"/>
      <c r="X87" s="4"/>
      <c r="Y87" s="4"/>
      <c r="Z87" s="124"/>
    </row>
    <row r="88" spans="1:27" ht="30" customHeight="1" x14ac:dyDescent="0.15">
      <c r="A88" s="83"/>
      <c r="B88" s="83"/>
      <c r="C88" s="126"/>
      <c r="D88" s="104"/>
      <c r="I88" s="121"/>
      <c r="J88" s="132" t="s">
        <v>372</v>
      </c>
      <c r="K88" s="132"/>
      <c r="L88" s="132"/>
      <c r="M88" s="132"/>
      <c r="N88" s="132"/>
      <c r="O88" s="132"/>
      <c r="P88" s="132"/>
      <c r="Q88" s="132"/>
      <c r="R88" s="132"/>
      <c r="S88" s="132"/>
      <c r="T88" s="132"/>
      <c r="U88" s="132"/>
      <c r="V88" s="132"/>
      <c r="W88" s="132"/>
      <c r="X88" s="132"/>
      <c r="Y88" s="132"/>
      <c r="Z88" s="106"/>
      <c r="AA88" s="133"/>
    </row>
    <row r="89" spans="1:27" ht="20.100000000000001" customHeight="1" x14ac:dyDescent="0.15">
      <c r="A89" s="83"/>
      <c r="B89" s="83"/>
      <c r="C89" s="136"/>
      <c r="D89" s="117"/>
      <c r="E89" s="117"/>
      <c r="F89" s="117"/>
      <c r="G89" s="117"/>
      <c r="H89" s="117"/>
      <c r="I89" s="118"/>
      <c r="J89" s="119"/>
      <c r="K89" s="146"/>
      <c r="L89" s="119"/>
      <c r="M89" s="119"/>
      <c r="N89" s="119"/>
      <c r="O89" s="119"/>
      <c r="P89" s="119"/>
      <c r="Q89" s="147"/>
      <c r="R89" s="119"/>
      <c r="S89" s="119"/>
      <c r="T89" s="119"/>
      <c r="U89" s="119"/>
      <c r="V89" s="119"/>
      <c r="W89" s="119"/>
      <c r="X89" s="119"/>
      <c r="Y89" s="119"/>
      <c r="Z89" s="117"/>
      <c r="AA89" s="133"/>
    </row>
    <row r="90" spans="1:27" ht="20.100000000000001" customHeight="1" x14ac:dyDescent="0.15">
      <c r="A90" s="83"/>
      <c r="B90" s="83"/>
      <c r="C90" s="106"/>
      <c r="D90" s="106"/>
      <c r="E90" s="106"/>
      <c r="F90" s="106"/>
      <c r="G90" s="106"/>
      <c r="H90" s="106"/>
      <c r="I90" s="139"/>
      <c r="J90" s="106"/>
      <c r="K90" s="148"/>
      <c r="L90" s="106"/>
      <c r="M90" s="106"/>
      <c r="N90" s="106"/>
      <c r="O90" s="106"/>
      <c r="P90" s="106"/>
      <c r="Q90" s="106"/>
      <c r="R90" s="106"/>
      <c r="S90" s="106"/>
      <c r="T90" s="106"/>
      <c r="U90" s="106"/>
      <c r="V90" s="106"/>
      <c r="W90" s="106"/>
      <c r="X90" s="106"/>
      <c r="Y90" s="106"/>
      <c r="Z90" s="106"/>
    </row>
    <row r="91" spans="1:27" ht="15.75" hidden="1" customHeight="1" x14ac:dyDescent="0.15">
      <c r="A91" s="83"/>
      <c r="B91" s="83"/>
      <c r="C91" s="106"/>
      <c r="D91" s="106"/>
      <c r="E91" s="106"/>
      <c r="F91" s="106"/>
      <c r="G91" s="106"/>
      <c r="H91" s="106"/>
      <c r="I91" s="139"/>
      <c r="J91" s="106"/>
      <c r="K91" s="148"/>
      <c r="L91" s="106"/>
      <c r="M91" s="106"/>
      <c r="N91" s="106"/>
      <c r="O91" s="106"/>
      <c r="P91" s="106"/>
      <c r="Q91" s="106"/>
      <c r="R91" s="106"/>
      <c r="S91" s="106"/>
      <c r="T91" s="106"/>
      <c r="U91" s="106"/>
      <c r="V91" s="106"/>
      <c r="W91" s="106"/>
      <c r="X91" s="106"/>
      <c r="Y91" s="106"/>
      <c r="Z91" s="106"/>
    </row>
    <row r="92" spans="1:27" ht="15.75" hidden="1" customHeight="1" x14ac:dyDescent="0.15">
      <c r="A92" s="83"/>
      <c r="B92" s="83"/>
      <c r="C92" s="106"/>
      <c r="D92" s="106"/>
      <c r="E92" s="106"/>
      <c r="F92" s="106"/>
      <c r="G92" s="106"/>
      <c r="H92" s="106"/>
      <c r="I92" s="139"/>
      <c r="J92" s="106"/>
      <c r="K92" s="148"/>
      <c r="L92" s="106"/>
      <c r="M92" s="106"/>
      <c r="N92" s="106"/>
      <c r="O92" s="106"/>
      <c r="P92" s="106"/>
      <c r="Q92" s="106"/>
      <c r="R92" s="106"/>
      <c r="S92" s="106"/>
      <c r="T92" s="106"/>
      <c r="U92" s="106"/>
      <c r="V92" s="106"/>
      <c r="W92" s="106"/>
      <c r="X92" s="106"/>
      <c r="Y92" s="106"/>
      <c r="Z92" s="106"/>
    </row>
    <row r="93" spans="1:27" ht="15.75" hidden="1" customHeight="1" x14ac:dyDescent="0.15">
      <c r="A93" s="83"/>
      <c r="B93" s="83"/>
      <c r="C93" s="106"/>
      <c r="D93" s="106"/>
      <c r="E93" s="106"/>
      <c r="F93" s="106"/>
      <c r="G93" s="106"/>
      <c r="H93" s="106"/>
      <c r="I93" s="139"/>
      <c r="J93" s="106"/>
      <c r="K93" s="148"/>
      <c r="L93" s="106"/>
      <c r="M93" s="106"/>
      <c r="N93" s="106"/>
      <c r="O93" s="106"/>
      <c r="P93" s="106"/>
      <c r="Q93" s="106"/>
      <c r="R93" s="106"/>
      <c r="S93" s="106"/>
      <c r="T93" s="106"/>
      <c r="U93" s="106"/>
      <c r="V93" s="106"/>
      <c r="W93" s="106"/>
      <c r="X93" s="106"/>
      <c r="Y93" s="106"/>
      <c r="Z93" s="106"/>
    </row>
    <row r="94" spans="1:27" ht="15.75" hidden="1" customHeight="1" x14ac:dyDescent="0.15">
      <c r="A94" s="83"/>
      <c r="B94" s="83"/>
      <c r="C94" s="106"/>
      <c r="D94" s="106"/>
      <c r="E94" s="106"/>
      <c r="F94" s="106"/>
      <c r="G94" s="106"/>
      <c r="H94" s="106"/>
      <c r="I94" s="139"/>
      <c r="J94" s="106"/>
      <c r="K94" s="148"/>
      <c r="L94" s="106"/>
      <c r="M94" s="106"/>
      <c r="N94" s="106"/>
      <c r="O94" s="106"/>
      <c r="P94" s="106"/>
      <c r="Q94" s="106"/>
      <c r="R94" s="106"/>
      <c r="S94" s="106"/>
      <c r="T94" s="106"/>
      <c r="U94" s="106"/>
      <c r="V94" s="106"/>
      <c r="W94" s="106"/>
      <c r="X94" s="106"/>
      <c r="Y94" s="106"/>
      <c r="Z94" s="106"/>
    </row>
    <row r="95" spans="1:27" ht="15.75" hidden="1" customHeight="1" x14ac:dyDescent="0.15">
      <c r="A95" s="83"/>
      <c r="B95" s="83"/>
      <c r="C95" s="106"/>
      <c r="D95" s="106"/>
      <c r="E95" s="106"/>
      <c r="F95" s="106"/>
      <c r="G95" s="106"/>
      <c r="H95" s="106"/>
      <c r="I95" s="139"/>
      <c r="J95" s="106"/>
      <c r="K95" s="148"/>
      <c r="L95" s="106"/>
      <c r="M95" s="106"/>
      <c r="N95" s="106"/>
      <c r="O95" s="106"/>
      <c r="P95" s="106"/>
      <c r="Q95" s="106"/>
      <c r="R95" s="106"/>
      <c r="S95" s="106"/>
      <c r="T95" s="106"/>
      <c r="U95" s="106"/>
      <c r="V95" s="106"/>
      <c r="W95" s="106"/>
      <c r="X95" s="106"/>
      <c r="Y95" s="106"/>
      <c r="Z95" s="106"/>
    </row>
    <row r="96" spans="1:27" ht="15.75" hidden="1" customHeight="1" x14ac:dyDescent="0.15">
      <c r="A96" s="83"/>
      <c r="B96" s="83"/>
      <c r="C96" s="106"/>
      <c r="D96" s="106"/>
      <c r="E96" s="106"/>
      <c r="F96" s="106"/>
      <c r="G96" s="106"/>
      <c r="H96" s="106"/>
      <c r="I96" s="139"/>
      <c r="J96" s="106"/>
      <c r="K96" s="148"/>
      <c r="L96" s="106"/>
      <c r="M96" s="106"/>
      <c r="N96" s="106"/>
      <c r="O96" s="106"/>
      <c r="P96" s="106"/>
      <c r="Q96" s="106"/>
      <c r="R96" s="106"/>
      <c r="S96" s="106"/>
      <c r="T96" s="106"/>
      <c r="U96" s="106"/>
      <c r="V96" s="106"/>
      <c r="W96" s="106"/>
      <c r="X96" s="106"/>
      <c r="Y96" s="106"/>
      <c r="Z96" s="106"/>
    </row>
    <row r="97" spans="1:26" ht="15.75" hidden="1" customHeight="1" x14ac:dyDescent="0.15">
      <c r="A97" s="83"/>
      <c r="B97" s="83"/>
      <c r="C97" s="106"/>
      <c r="D97" s="106"/>
      <c r="E97" s="106"/>
      <c r="F97" s="106"/>
      <c r="G97" s="106"/>
      <c r="H97" s="106"/>
      <c r="I97" s="139"/>
      <c r="J97" s="106"/>
      <c r="K97" s="148"/>
      <c r="L97" s="106"/>
      <c r="M97" s="106"/>
      <c r="N97" s="106"/>
      <c r="O97" s="106"/>
      <c r="P97" s="106"/>
      <c r="Q97" s="106"/>
      <c r="R97" s="106"/>
      <c r="S97" s="106"/>
      <c r="T97" s="106"/>
      <c r="U97" s="106"/>
      <c r="V97" s="106"/>
      <c r="W97" s="106"/>
      <c r="X97" s="106"/>
      <c r="Y97" s="106"/>
      <c r="Z97" s="106"/>
    </row>
    <row r="98" spans="1:26" ht="15.75" hidden="1" customHeight="1" x14ac:dyDescent="0.15">
      <c r="A98" s="83"/>
      <c r="B98" s="83"/>
      <c r="C98" s="106"/>
      <c r="D98" s="106"/>
      <c r="E98" s="106"/>
      <c r="F98" s="106"/>
      <c r="G98" s="106"/>
      <c r="H98" s="106"/>
      <c r="I98" s="139"/>
      <c r="J98" s="106"/>
      <c r="K98" s="148"/>
      <c r="L98" s="106"/>
      <c r="M98" s="106"/>
      <c r="N98" s="106"/>
      <c r="O98" s="106"/>
      <c r="P98" s="106"/>
      <c r="Q98" s="106"/>
      <c r="R98" s="106"/>
      <c r="S98" s="106"/>
      <c r="T98" s="106"/>
      <c r="U98" s="106"/>
      <c r="V98" s="106"/>
      <c r="W98" s="106"/>
      <c r="X98" s="106"/>
      <c r="Y98" s="106"/>
      <c r="Z98" s="106"/>
    </row>
    <row r="99" spans="1:26" ht="15.75" hidden="1" customHeight="1" x14ac:dyDescent="0.15">
      <c r="A99" s="83"/>
      <c r="B99" s="83"/>
      <c r="C99" s="106"/>
      <c r="D99" s="106"/>
      <c r="E99" s="106"/>
      <c r="F99" s="106"/>
      <c r="G99" s="106"/>
      <c r="H99" s="106"/>
      <c r="I99" s="139"/>
      <c r="J99" s="106"/>
      <c r="K99" s="148"/>
      <c r="L99" s="106"/>
      <c r="M99" s="106"/>
      <c r="N99" s="106"/>
      <c r="O99" s="106"/>
      <c r="P99" s="106"/>
      <c r="Q99" s="106"/>
      <c r="R99" s="106"/>
      <c r="S99" s="106"/>
      <c r="T99" s="106"/>
      <c r="U99" s="106"/>
      <c r="V99" s="106"/>
      <c r="W99" s="106"/>
      <c r="X99" s="106"/>
      <c r="Y99" s="106"/>
      <c r="Z99" s="106"/>
    </row>
    <row r="100" spans="1:26" ht="15.75" hidden="1" customHeight="1" x14ac:dyDescent="0.15">
      <c r="A100" s="83"/>
      <c r="B100" s="83"/>
      <c r="C100" s="106"/>
      <c r="D100" s="106"/>
      <c r="E100" s="106"/>
      <c r="F100" s="106"/>
      <c r="G100" s="106"/>
      <c r="H100" s="106"/>
      <c r="I100" s="139"/>
      <c r="J100" s="106"/>
      <c r="K100" s="148"/>
      <c r="L100" s="106"/>
      <c r="M100" s="106"/>
      <c r="N100" s="106"/>
      <c r="O100" s="106"/>
      <c r="P100" s="106"/>
      <c r="Q100" s="106"/>
      <c r="R100" s="106"/>
      <c r="S100" s="106"/>
      <c r="T100" s="106"/>
      <c r="U100" s="106"/>
      <c r="V100" s="106"/>
      <c r="W100" s="106"/>
      <c r="X100" s="106"/>
      <c r="Y100" s="106"/>
      <c r="Z100" s="106"/>
    </row>
    <row r="101" spans="1:26" ht="15.75" hidden="1" customHeight="1" x14ac:dyDescent="0.15">
      <c r="A101" s="83"/>
      <c r="B101" s="83"/>
      <c r="C101" s="106"/>
      <c r="D101" s="106"/>
      <c r="E101" s="106"/>
      <c r="F101" s="106"/>
      <c r="G101" s="106"/>
      <c r="H101" s="106"/>
      <c r="I101" s="139"/>
      <c r="J101" s="106"/>
      <c r="K101" s="148"/>
      <c r="L101" s="106"/>
      <c r="M101" s="106"/>
      <c r="N101" s="106"/>
      <c r="O101" s="106"/>
      <c r="P101" s="106"/>
      <c r="Q101" s="106"/>
      <c r="R101" s="106"/>
      <c r="S101" s="106"/>
      <c r="T101" s="106"/>
      <c r="U101" s="106"/>
      <c r="V101" s="106"/>
      <c r="W101" s="106"/>
      <c r="X101" s="106"/>
      <c r="Y101" s="106"/>
      <c r="Z101" s="106"/>
    </row>
    <row r="102" spans="1:26" ht="15.75" hidden="1" customHeight="1" x14ac:dyDescent="0.15">
      <c r="A102" s="83"/>
      <c r="B102" s="83"/>
      <c r="C102" s="106"/>
      <c r="D102" s="106"/>
      <c r="E102" s="106"/>
      <c r="F102" s="106"/>
      <c r="G102" s="106"/>
      <c r="H102" s="106"/>
      <c r="I102" s="139"/>
      <c r="J102" s="106"/>
      <c r="K102" s="148"/>
      <c r="L102" s="106"/>
      <c r="M102" s="106"/>
      <c r="N102" s="106"/>
      <c r="O102" s="106"/>
      <c r="P102" s="106"/>
      <c r="Q102" s="106"/>
      <c r="R102" s="106"/>
      <c r="S102" s="106"/>
      <c r="T102" s="106"/>
      <c r="U102" s="106"/>
      <c r="V102" s="106"/>
      <c r="W102" s="106"/>
      <c r="X102" s="106"/>
      <c r="Y102" s="106"/>
      <c r="Z102" s="106"/>
    </row>
    <row r="103" spans="1:26" ht="15.75" hidden="1" customHeight="1" x14ac:dyDescent="0.15">
      <c r="A103" s="83"/>
      <c r="B103" s="83"/>
      <c r="C103" s="106"/>
      <c r="D103" s="106"/>
      <c r="E103" s="106"/>
      <c r="F103" s="106"/>
      <c r="G103" s="106"/>
      <c r="H103" s="106"/>
      <c r="I103" s="139"/>
      <c r="J103" s="106"/>
      <c r="K103" s="148"/>
      <c r="L103" s="106"/>
      <c r="M103" s="106"/>
      <c r="N103" s="106"/>
      <c r="O103" s="106"/>
      <c r="P103" s="106"/>
      <c r="Q103" s="106"/>
      <c r="R103" s="106"/>
      <c r="S103" s="106"/>
      <c r="T103" s="106"/>
      <c r="U103" s="106"/>
      <c r="V103" s="106"/>
      <c r="W103" s="106"/>
      <c r="X103" s="106"/>
      <c r="Y103" s="106"/>
      <c r="Z103" s="106"/>
    </row>
    <row r="104" spans="1:26" ht="15.75" hidden="1" customHeight="1" x14ac:dyDescent="0.15">
      <c r="A104" s="83"/>
      <c r="B104" s="83"/>
      <c r="C104" s="106"/>
      <c r="D104" s="106"/>
      <c r="E104" s="106"/>
      <c r="F104" s="106"/>
      <c r="G104" s="106"/>
      <c r="H104" s="106"/>
      <c r="I104" s="139"/>
      <c r="J104" s="106"/>
      <c r="K104" s="148"/>
      <c r="L104" s="106"/>
      <c r="M104" s="106"/>
      <c r="N104" s="106"/>
      <c r="O104" s="106"/>
      <c r="P104" s="106"/>
      <c r="Q104" s="106"/>
      <c r="R104" s="106"/>
      <c r="S104" s="106"/>
      <c r="T104" s="106"/>
      <c r="U104" s="106"/>
      <c r="V104" s="106"/>
      <c r="W104" s="106"/>
      <c r="X104" s="106"/>
      <c r="Y104" s="106"/>
      <c r="Z104" s="106"/>
    </row>
    <row r="105" spans="1:26" ht="15.75" hidden="1" customHeight="1" x14ac:dyDescent="0.15">
      <c r="A105" s="83"/>
      <c r="B105" s="83"/>
      <c r="C105" s="106"/>
      <c r="D105" s="106"/>
      <c r="E105" s="106"/>
      <c r="F105" s="106"/>
      <c r="G105" s="106"/>
      <c r="H105" s="106"/>
      <c r="I105" s="139"/>
      <c r="J105" s="106"/>
      <c r="K105" s="148"/>
      <c r="L105" s="106"/>
      <c r="M105" s="106"/>
      <c r="N105" s="106"/>
      <c r="O105" s="106"/>
      <c r="P105" s="106"/>
      <c r="Q105" s="106"/>
      <c r="R105" s="106"/>
      <c r="S105" s="106"/>
      <c r="T105" s="106"/>
      <c r="U105" s="106"/>
      <c r="V105" s="106"/>
      <c r="W105" s="106"/>
      <c r="X105" s="106"/>
      <c r="Y105" s="106"/>
      <c r="Z105" s="106"/>
    </row>
    <row r="106" spans="1:26" ht="15.75" hidden="1" customHeight="1" x14ac:dyDescent="0.15">
      <c r="A106" s="83"/>
      <c r="B106" s="83"/>
      <c r="C106" s="106"/>
      <c r="D106" s="106"/>
      <c r="E106" s="106"/>
      <c r="F106" s="106"/>
      <c r="G106" s="106"/>
      <c r="H106" s="106"/>
      <c r="I106" s="139"/>
      <c r="J106" s="106"/>
      <c r="K106" s="148"/>
      <c r="L106" s="106"/>
      <c r="M106" s="106"/>
      <c r="N106" s="106"/>
      <c r="O106" s="106"/>
      <c r="P106" s="106"/>
      <c r="Q106" s="106"/>
      <c r="R106" s="106"/>
      <c r="S106" s="106"/>
      <c r="T106" s="106"/>
      <c r="U106" s="106"/>
      <c r="V106" s="106"/>
      <c r="W106" s="106"/>
      <c r="X106" s="106"/>
      <c r="Y106" s="106"/>
      <c r="Z106" s="106"/>
    </row>
    <row r="107" spans="1:26" ht="15.75" hidden="1" customHeight="1" x14ac:dyDescent="0.15">
      <c r="A107" s="83"/>
      <c r="B107" s="83"/>
      <c r="C107" s="106"/>
      <c r="D107" s="106"/>
      <c r="E107" s="106"/>
      <c r="F107" s="106"/>
      <c r="G107" s="106"/>
      <c r="H107" s="106"/>
      <c r="I107" s="139"/>
      <c r="J107" s="106"/>
      <c r="K107" s="148"/>
      <c r="L107" s="106"/>
      <c r="M107" s="106"/>
      <c r="N107" s="106"/>
      <c r="O107" s="106"/>
      <c r="P107" s="106"/>
      <c r="Q107" s="106"/>
      <c r="R107" s="106"/>
      <c r="S107" s="106"/>
      <c r="T107" s="106"/>
      <c r="U107" s="106"/>
      <c r="V107" s="106"/>
      <c r="W107" s="106"/>
      <c r="X107" s="106"/>
      <c r="Y107" s="106"/>
      <c r="Z107" s="106"/>
    </row>
    <row r="108" spans="1:26" ht="20.100000000000001" customHeight="1" x14ac:dyDescent="0.15">
      <c r="A108" s="83"/>
      <c r="B108" s="83"/>
      <c r="C108" s="106"/>
      <c r="D108" s="106"/>
      <c r="E108" s="106"/>
      <c r="F108" s="106"/>
      <c r="G108" s="106"/>
      <c r="H108" s="106"/>
      <c r="I108" s="139"/>
      <c r="J108" s="106"/>
      <c r="K108" s="148"/>
      <c r="L108" s="106"/>
      <c r="M108" s="106"/>
      <c r="N108" s="106"/>
      <c r="O108" s="106"/>
      <c r="P108" s="106"/>
      <c r="Q108" s="106"/>
      <c r="R108" s="106"/>
      <c r="S108" s="106"/>
      <c r="T108" s="106"/>
      <c r="U108" s="106"/>
      <c r="V108" s="106"/>
      <c r="W108" s="106"/>
      <c r="X108" s="106"/>
      <c r="Y108" s="106"/>
      <c r="Z108" s="106"/>
    </row>
    <row r="109" spans="1:26" ht="20.100000000000001" customHeight="1" x14ac:dyDescent="0.15">
      <c r="A109" s="83"/>
      <c r="B109" s="83"/>
      <c r="C109" s="94" t="s">
        <v>72</v>
      </c>
      <c r="D109" s="95"/>
      <c r="E109" s="95"/>
      <c r="F109" s="95"/>
      <c r="G109" s="95"/>
      <c r="H109" s="96"/>
      <c r="Q109" s="149"/>
    </row>
    <row r="110" spans="1:26" ht="15" customHeight="1" x14ac:dyDescent="0.15">
      <c r="A110" s="83"/>
      <c r="B110" s="83"/>
      <c r="C110" s="150"/>
      <c r="D110" s="151"/>
      <c r="E110" s="151"/>
      <c r="F110" s="151"/>
      <c r="G110" s="151"/>
      <c r="H110" s="151"/>
      <c r="I110" s="152"/>
      <c r="J110" s="101"/>
      <c r="K110" s="152"/>
      <c r="L110" s="101"/>
      <c r="M110" s="101"/>
      <c r="N110" s="101"/>
      <c r="O110" s="101"/>
      <c r="P110" s="101"/>
      <c r="Q110" s="153"/>
      <c r="R110" s="101"/>
      <c r="S110" s="101"/>
      <c r="T110" s="101"/>
      <c r="U110" s="101"/>
      <c r="V110" s="101"/>
      <c r="W110" s="101"/>
      <c r="X110" s="101"/>
      <c r="Y110" s="101"/>
      <c r="Z110" s="143"/>
    </row>
    <row r="111" spans="1:26" ht="30" customHeight="1" x14ac:dyDescent="0.15">
      <c r="A111" s="83"/>
      <c r="B111" s="83"/>
      <c r="C111" s="150"/>
      <c r="D111" s="154" t="s">
        <v>103</v>
      </c>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24"/>
    </row>
    <row r="112" spans="1:26" ht="20.100000000000001" customHeight="1" x14ac:dyDescent="0.15">
      <c r="A112" s="83"/>
      <c r="B112" s="83"/>
      <c r="C112" s="108"/>
      <c r="D112" s="104">
        <v>1</v>
      </c>
      <c r="E112" s="78" t="s">
        <v>73</v>
      </c>
      <c r="I112" s="4"/>
      <c r="J112" s="4"/>
      <c r="K112" s="4"/>
      <c r="L112" s="4"/>
      <c r="M112" s="4"/>
      <c r="N112" s="4"/>
      <c r="O112" s="4"/>
      <c r="P112" s="4"/>
      <c r="Q112" s="46"/>
      <c r="R112" s="4"/>
      <c r="S112" s="4"/>
      <c r="T112" s="4"/>
      <c r="U112" s="4"/>
      <c r="V112" s="4"/>
      <c r="W112" s="4"/>
      <c r="X112" s="4"/>
      <c r="Y112" s="4"/>
      <c r="Z112" s="124"/>
    </row>
    <row r="113" spans="1:26" ht="20.100000000000001" customHeight="1" x14ac:dyDescent="0.15">
      <c r="A113" s="83"/>
      <c r="B113" s="83"/>
      <c r="C113" s="108"/>
      <c r="D113" s="104"/>
      <c r="E113" s="106"/>
      <c r="F113" s="106"/>
      <c r="G113" s="106"/>
      <c r="H113" s="106"/>
      <c r="I113" s="129"/>
      <c r="J113" s="125" t="s">
        <v>74</v>
      </c>
      <c r="K113" s="155"/>
      <c r="L113" s="122"/>
      <c r="M113" s="122"/>
      <c r="N113" s="122"/>
      <c r="O113" s="122"/>
      <c r="P113" s="122"/>
      <c r="Q113" s="156"/>
      <c r="R113" s="122"/>
      <c r="S113" s="122"/>
      <c r="T113" s="122"/>
      <c r="U113" s="122"/>
      <c r="V113" s="122"/>
      <c r="W113" s="122"/>
      <c r="X113" s="122"/>
      <c r="Y113" s="122"/>
      <c r="Z113" s="124"/>
    </row>
    <row r="114" spans="1:26" ht="20.100000000000001" customHeight="1" x14ac:dyDescent="0.15">
      <c r="A114" s="83">
        <f>IFERROR(IF(AND(TRIM($I114)&lt;&gt;"", NOT(OR(IFERROR(SEARCH(" ",$I114),0)&gt;0, IFERROR(SEARCH("　",$I114),0)&gt;0))),1001,0),3)</f>
        <v>0</v>
      </c>
      <c r="B114" s="83"/>
      <c r="C114" s="108"/>
      <c r="D114" s="104">
        <f>D112+1</f>
        <v>2</v>
      </c>
      <c r="E114" s="78" t="s">
        <v>75</v>
      </c>
      <c r="I114" s="4"/>
      <c r="J114" s="4"/>
      <c r="K114" s="4"/>
      <c r="L114" s="4"/>
      <c r="M114" s="4"/>
      <c r="N114" s="4"/>
      <c r="O114" s="4"/>
      <c r="P114" s="4"/>
      <c r="Q114" s="4"/>
      <c r="R114" s="4"/>
      <c r="S114" s="4"/>
      <c r="T114" s="4"/>
      <c r="U114" s="4"/>
      <c r="V114" s="4"/>
      <c r="W114" s="4"/>
      <c r="X114" s="4"/>
      <c r="Y114" s="4"/>
      <c r="Z114" s="124"/>
    </row>
    <row r="115" spans="1:26" ht="20.100000000000001" customHeight="1" x14ac:dyDescent="0.15">
      <c r="A115" s="83"/>
      <c r="B115" s="83"/>
      <c r="C115" s="108"/>
      <c r="D115" s="104"/>
      <c r="E115" s="106"/>
      <c r="F115" s="106"/>
      <c r="G115" s="106"/>
      <c r="H115" s="106"/>
      <c r="I115" s="129"/>
      <c r="J115" s="125" t="s">
        <v>54</v>
      </c>
      <c r="K115" s="125"/>
      <c r="L115" s="125"/>
      <c r="M115" s="125"/>
      <c r="N115" s="125"/>
      <c r="O115" s="125"/>
      <c r="P115" s="125"/>
      <c r="Q115" s="125"/>
      <c r="R115" s="125"/>
      <c r="S115" s="125"/>
      <c r="T115" s="125"/>
      <c r="U115" s="125"/>
      <c r="V115" s="125"/>
      <c r="W115" s="125"/>
      <c r="X115" s="125"/>
      <c r="Y115" s="125"/>
      <c r="Z115" s="124"/>
    </row>
    <row r="116" spans="1:26" ht="20.100000000000001" customHeight="1" x14ac:dyDescent="0.15">
      <c r="A116" s="83">
        <f>IFERROR(IF(AND(TRIM($I116)&lt;&gt;"", NOT(OR(IFERROR(SEARCH(" ",$I116),0)&gt;0, IFERROR(SEARCH("　",$I116),0)&gt;0))),1001,0),3)</f>
        <v>0</v>
      </c>
      <c r="B116" s="83"/>
      <c r="C116" s="108"/>
      <c r="D116" s="104">
        <f>D114+1</f>
        <v>3</v>
      </c>
      <c r="E116" s="78" t="s">
        <v>76</v>
      </c>
      <c r="I116" s="4"/>
      <c r="J116" s="4"/>
      <c r="K116" s="4"/>
      <c r="L116" s="4"/>
      <c r="M116" s="4"/>
      <c r="N116" s="4"/>
      <c r="O116" s="4"/>
      <c r="P116" s="4"/>
      <c r="Q116" s="4"/>
      <c r="R116" s="4"/>
      <c r="S116" s="4"/>
      <c r="T116" s="4"/>
      <c r="U116" s="4"/>
      <c r="V116" s="4"/>
      <c r="W116" s="4"/>
      <c r="X116" s="4"/>
      <c r="Y116" s="4"/>
      <c r="Z116" s="124"/>
    </row>
    <row r="117" spans="1:26" ht="20.100000000000001" customHeight="1" x14ac:dyDescent="0.15">
      <c r="A117" s="83"/>
      <c r="B117" s="83"/>
      <c r="C117" s="108"/>
      <c r="D117" s="106"/>
      <c r="E117" s="106"/>
      <c r="F117" s="106"/>
      <c r="G117" s="106"/>
      <c r="H117" s="106"/>
      <c r="I117" s="129"/>
      <c r="J117" s="125" t="s">
        <v>56</v>
      </c>
      <c r="K117" s="125"/>
      <c r="L117" s="125"/>
      <c r="M117" s="125"/>
      <c r="N117" s="125"/>
      <c r="O117" s="125"/>
      <c r="P117" s="125"/>
      <c r="Q117" s="125"/>
      <c r="R117" s="125"/>
      <c r="S117" s="125"/>
      <c r="T117" s="125"/>
      <c r="U117" s="125"/>
      <c r="V117" s="125"/>
      <c r="W117" s="125"/>
      <c r="X117" s="125"/>
      <c r="Y117" s="125"/>
      <c r="Z117" s="124"/>
    </row>
    <row r="118" spans="1:26" ht="20.100000000000001" customHeight="1" x14ac:dyDescent="0.15">
      <c r="A118" s="83"/>
      <c r="B118" s="83"/>
      <c r="C118" s="108"/>
      <c r="D118" s="104">
        <f>D116+1</f>
        <v>4</v>
      </c>
      <c r="E118" s="78" t="s">
        <v>47</v>
      </c>
      <c r="I118" s="5"/>
      <c r="J118" s="6"/>
      <c r="K118" s="6"/>
      <c r="L118" s="6"/>
      <c r="M118" s="6"/>
      <c r="N118" s="106"/>
      <c r="O118" s="106"/>
      <c r="P118" s="106"/>
      <c r="Q118" s="106"/>
      <c r="R118" s="106"/>
      <c r="S118" s="106"/>
      <c r="T118" s="106"/>
      <c r="U118" s="106"/>
      <c r="V118" s="106"/>
      <c r="W118" s="106"/>
      <c r="X118" s="106"/>
      <c r="Y118" s="106"/>
      <c r="Z118" s="124"/>
    </row>
    <row r="119" spans="1:26" ht="20.100000000000001" customHeight="1" x14ac:dyDescent="0.15">
      <c r="A119" s="83"/>
      <c r="B119" s="83"/>
      <c r="C119" s="108"/>
      <c r="D119" s="104"/>
      <c r="E119" s="106"/>
      <c r="F119" s="106"/>
      <c r="G119" s="106"/>
      <c r="H119" s="106"/>
      <c r="I119" s="121"/>
      <c r="J119" s="125" t="s">
        <v>111</v>
      </c>
      <c r="K119" s="122"/>
      <c r="L119" s="122"/>
      <c r="M119" s="122"/>
      <c r="N119" s="122"/>
      <c r="O119" s="122"/>
      <c r="P119" s="122"/>
      <c r="Q119" s="122"/>
      <c r="R119" s="122"/>
      <c r="S119" s="122"/>
      <c r="T119" s="122"/>
      <c r="U119" s="122"/>
      <c r="V119" s="122"/>
      <c r="W119" s="122"/>
      <c r="X119" s="122"/>
      <c r="Y119" s="122"/>
      <c r="Z119" s="124"/>
    </row>
    <row r="120" spans="1:26" ht="20.100000000000001" customHeight="1" x14ac:dyDescent="0.15">
      <c r="A120" s="83">
        <f>IFERROR(IF(AND(TRIM($I120)&lt;&gt;"", AND(OR(ISERROR(FIND("@"&amp;LEFT($I120,3)&amp;"@", 都道府県3))=FALSE, ISERROR(FIND("@"&amp;LEFT($I120,4)&amp;"@",都道府県4))=FALSE))=FALSE),1001,0),3)</f>
        <v>0</v>
      </c>
      <c r="B120" s="83"/>
      <c r="C120" s="108"/>
      <c r="D120" s="104">
        <f>D118+1</f>
        <v>5</v>
      </c>
      <c r="E120" s="78" t="s">
        <v>48</v>
      </c>
      <c r="I120" s="7"/>
      <c r="J120" s="7"/>
      <c r="K120" s="7"/>
      <c r="L120" s="7"/>
      <c r="M120" s="7"/>
      <c r="N120" s="7"/>
      <c r="O120" s="7"/>
      <c r="P120" s="7"/>
      <c r="Q120" s="8"/>
      <c r="R120" s="7"/>
      <c r="S120" s="7"/>
      <c r="T120" s="7"/>
      <c r="U120" s="7"/>
      <c r="V120" s="7"/>
      <c r="W120" s="7"/>
      <c r="X120" s="7"/>
      <c r="Y120" s="7"/>
      <c r="Z120" s="124"/>
    </row>
    <row r="121" spans="1:26" ht="20.100000000000001" customHeight="1" x14ac:dyDescent="0.15">
      <c r="A121" s="83"/>
      <c r="B121" s="83"/>
      <c r="C121" s="108"/>
      <c r="D121" s="104"/>
      <c r="E121" s="106"/>
      <c r="F121" s="106"/>
      <c r="G121" s="106"/>
      <c r="H121" s="106"/>
      <c r="I121" s="121"/>
      <c r="J121" s="125" t="s">
        <v>77</v>
      </c>
      <c r="K121" s="122"/>
      <c r="L121" s="122"/>
      <c r="M121" s="122"/>
      <c r="N121" s="122"/>
      <c r="O121" s="122"/>
      <c r="P121" s="122"/>
      <c r="Q121" s="122"/>
      <c r="R121" s="122"/>
      <c r="S121" s="122"/>
      <c r="T121" s="122"/>
      <c r="U121" s="122"/>
      <c r="V121" s="122"/>
      <c r="W121" s="122"/>
      <c r="X121" s="122"/>
      <c r="Y121" s="122"/>
      <c r="Z121" s="124"/>
    </row>
    <row r="122" spans="1:26" ht="20.100000000000001" customHeight="1" x14ac:dyDescent="0.15">
      <c r="A122" s="83">
        <f>IFERROR(IF(AND(TRIM($I122)&lt;&gt;"", NOT(AND(ISNUMBER(VALUE(SUBSTITUTE($I122,"-",""))), IFERROR(SEARCH("-",$I122),0)&gt;0))),1001,0),3)</f>
        <v>0</v>
      </c>
      <c r="B122" s="83"/>
      <c r="C122" s="108"/>
      <c r="D122" s="104">
        <f>D120+1</f>
        <v>6</v>
      </c>
      <c r="E122" s="78" t="s">
        <v>57</v>
      </c>
      <c r="I122" s="4"/>
      <c r="J122" s="4"/>
      <c r="K122" s="4"/>
      <c r="L122" s="4"/>
      <c r="M122" s="4"/>
      <c r="O122" s="130" t="s">
        <v>58</v>
      </c>
      <c r="P122" s="1"/>
      <c r="Q122" s="78" t="s">
        <v>59</v>
      </c>
      <c r="Y122" s="122"/>
      <c r="Z122" s="124"/>
    </row>
    <row r="123" spans="1:26" ht="20.100000000000001" customHeight="1" x14ac:dyDescent="0.15">
      <c r="A123" s="83"/>
      <c r="B123" s="83"/>
      <c r="C123" s="126"/>
      <c r="D123" s="106"/>
      <c r="E123" s="106"/>
      <c r="F123" s="106"/>
      <c r="G123" s="106"/>
      <c r="H123" s="106"/>
      <c r="I123" s="121"/>
      <c r="J123" s="125" t="s">
        <v>78</v>
      </c>
      <c r="K123" s="122"/>
      <c r="L123" s="122"/>
      <c r="M123" s="122"/>
      <c r="N123" s="122"/>
      <c r="O123" s="122"/>
      <c r="P123" s="122"/>
      <c r="Q123" s="122"/>
      <c r="R123" s="122"/>
      <c r="S123" s="122"/>
      <c r="T123" s="122"/>
      <c r="U123" s="122"/>
      <c r="V123" s="122"/>
      <c r="W123" s="122"/>
      <c r="X123" s="122"/>
      <c r="Y123" s="122"/>
      <c r="Z123" s="124"/>
    </row>
    <row r="124" spans="1:26" ht="20.100000000000001" customHeight="1" x14ac:dyDescent="0.15">
      <c r="A124" s="83">
        <f>IFERROR(IF(AND(TRIM($I124)&lt;&gt;"", NOT(AND(ISNUMBER(VALUE(SUBSTITUTE($I124,"-",""))), IFERROR(SEARCH("-",$I124),0)&gt;0))),1001,0),3)</f>
        <v>0</v>
      </c>
      <c r="B124" s="83"/>
      <c r="C124" s="108"/>
      <c r="D124" s="104">
        <f>D122+1</f>
        <v>7</v>
      </c>
      <c r="E124" s="78" t="s">
        <v>61</v>
      </c>
      <c r="I124" s="4"/>
      <c r="J124" s="4"/>
      <c r="K124" s="4"/>
      <c r="L124" s="4"/>
      <c r="M124" s="4"/>
      <c r="N124" s="122"/>
      <c r="O124" s="122"/>
      <c r="P124" s="122"/>
      <c r="Q124" s="122"/>
      <c r="R124" s="122"/>
      <c r="S124" s="122"/>
      <c r="T124" s="122"/>
      <c r="U124" s="122"/>
      <c r="V124" s="122"/>
      <c r="W124" s="122"/>
      <c r="X124" s="122"/>
      <c r="Y124" s="122"/>
      <c r="Z124" s="124"/>
    </row>
    <row r="125" spans="1:26" ht="20.100000000000001" customHeight="1" x14ac:dyDescent="0.15">
      <c r="A125" s="83"/>
      <c r="B125" s="83"/>
      <c r="C125" s="126"/>
      <c r="D125" s="106"/>
      <c r="E125" s="106"/>
      <c r="F125" s="106"/>
      <c r="G125" s="106"/>
      <c r="H125" s="106"/>
      <c r="I125" s="121"/>
      <c r="J125" s="125" t="s">
        <v>78</v>
      </c>
      <c r="K125" s="122"/>
      <c r="L125" s="122"/>
      <c r="M125" s="122"/>
      <c r="N125" s="122"/>
      <c r="O125" s="122"/>
      <c r="P125" s="122"/>
      <c r="Q125" s="122"/>
      <c r="R125" s="122"/>
      <c r="S125" s="122"/>
      <c r="T125" s="122"/>
      <c r="U125" s="122"/>
      <c r="V125" s="122"/>
      <c r="W125" s="122"/>
      <c r="X125" s="122"/>
      <c r="Y125" s="122"/>
      <c r="Z125" s="124"/>
    </row>
    <row r="126" spans="1:26" ht="20.100000000000001" customHeight="1" x14ac:dyDescent="0.15">
      <c r="A126" s="83">
        <f>IFERROR(IF(AND(TRIM($I126)&lt;&gt;"", NOT(IFERROR(SEARCH("@",$I126),0)&gt;0)),1001,0),3)</f>
        <v>0</v>
      </c>
      <c r="B126" s="83"/>
      <c r="C126" s="108"/>
      <c r="D126" s="104">
        <f>D124+1</f>
        <v>8</v>
      </c>
      <c r="E126" s="78" t="s">
        <v>62</v>
      </c>
      <c r="I126" s="4"/>
      <c r="J126" s="4"/>
      <c r="K126" s="4"/>
      <c r="L126" s="4"/>
      <c r="M126" s="4"/>
      <c r="N126" s="4"/>
      <c r="O126" s="4"/>
      <c r="P126" s="4"/>
      <c r="Q126" s="18"/>
      <c r="R126" s="4"/>
      <c r="S126" s="4"/>
      <c r="T126" s="4"/>
      <c r="U126" s="4"/>
      <c r="V126" s="4"/>
      <c r="W126" s="4"/>
      <c r="X126" s="4"/>
      <c r="Y126" s="4"/>
      <c r="Z126" s="124"/>
    </row>
    <row r="127" spans="1:26" ht="20.100000000000001" customHeight="1" x14ac:dyDescent="0.15">
      <c r="A127" s="83"/>
      <c r="B127" s="83"/>
      <c r="C127" s="126"/>
      <c r="D127" s="106"/>
      <c r="E127" s="106"/>
      <c r="F127" s="106"/>
      <c r="G127" s="106"/>
      <c r="H127" s="106"/>
      <c r="I127" s="121"/>
      <c r="J127" s="157" t="s">
        <v>109</v>
      </c>
      <c r="K127" s="155"/>
      <c r="L127" s="122"/>
      <c r="M127" s="122"/>
      <c r="N127" s="122"/>
      <c r="O127" s="122"/>
      <c r="P127" s="122"/>
      <c r="Q127" s="158"/>
      <c r="R127" s="122"/>
      <c r="S127" s="122"/>
      <c r="T127" s="122"/>
      <c r="U127" s="122"/>
      <c r="V127" s="122"/>
      <c r="W127" s="122"/>
      <c r="X127" s="122"/>
      <c r="Y127" s="122"/>
      <c r="Z127" s="124"/>
    </row>
    <row r="128" spans="1:26" ht="20.100000000000001" customHeight="1" x14ac:dyDescent="0.15">
      <c r="A128" s="83"/>
      <c r="B128" s="83"/>
      <c r="C128" s="136"/>
      <c r="D128" s="117"/>
      <c r="E128" s="117"/>
      <c r="F128" s="117"/>
      <c r="G128" s="117"/>
      <c r="H128" s="117"/>
      <c r="I128" s="138"/>
      <c r="J128" s="137"/>
      <c r="K128" s="138"/>
      <c r="L128" s="137"/>
      <c r="M128" s="137"/>
      <c r="N128" s="137"/>
      <c r="O128" s="137"/>
      <c r="P128" s="137"/>
      <c r="Q128" s="159"/>
      <c r="R128" s="137"/>
      <c r="S128" s="137"/>
      <c r="T128" s="137"/>
      <c r="U128" s="137"/>
      <c r="V128" s="137"/>
      <c r="W128" s="137"/>
      <c r="X128" s="137"/>
      <c r="Y128" s="137"/>
      <c r="Z128" s="120"/>
    </row>
    <row r="129" spans="1:26" ht="20.100000000000001" customHeight="1" x14ac:dyDescent="0.15">
      <c r="A129" s="83"/>
      <c r="B129" s="83"/>
      <c r="C129" s="106"/>
      <c r="D129" s="106"/>
      <c r="E129" s="106"/>
      <c r="F129" s="106"/>
      <c r="G129" s="106"/>
      <c r="H129" s="106"/>
      <c r="I129" s="140"/>
      <c r="J129" s="140"/>
      <c r="K129" s="140"/>
      <c r="L129" s="140"/>
      <c r="M129" s="140"/>
      <c r="N129" s="140"/>
      <c r="O129" s="140"/>
      <c r="P129" s="140"/>
      <c r="Q129" s="160"/>
      <c r="R129" s="140"/>
      <c r="S129" s="140"/>
      <c r="T129" s="140"/>
      <c r="U129" s="140"/>
      <c r="V129" s="140"/>
      <c r="W129" s="140"/>
      <c r="X129" s="140"/>
      <c r="Y129" s="140"/>
      <c r="Z129" s="106"/>
    </row>
    <row r="130" spans="1:26" ht="15.75" hidden="1" customHeight="1" x14ac:dyDescent="0.15">
      <c r="A130" s="83"/>
      <c r="B130" s="83"/>
      <c r="C130" s="106"/>
      <c r="D130" s="106"/>
      <c r="E130" s="106"/>
      <c r="F130" s="106"/>
      <c r="G130" s="106"/>
      <c r="H130" s="106"/>
      <c r="I130" s="140"/>
      <c r="J130" s="140"/>
      <c r="K130" s="140"/>
      <c r="L130" s="140"/>
      <c r="M130" s="140"/>
      <c r="N130" s="140"/>
      <c r="O130" s="140"/>
      <c r="P130" s="140"/>
      <c r="Q130" s="160"/>
      <c r="R130" s="140"/>
      <c r="S130" s="140"/>
      <c r="T130" s="140"/>
      <c r="U130" s="140"/>
      <c r="V130" s="140"/>
      <c r="W130" s="140"/>
      <c r="X130" s="140"/>
      <c r="Y130" s="140"/>
      <c r="Z130" s="106"/>
    </row>
    <row r="131" spans="1:26" ht="15.75" hidden="1" customHeight="1" x14ac:dyDescent="0.15">
      <c r="A131" s="83"/>
      <c r="B131" s="83"/>
      <c r="C131" s="106"/>
      <c r="D131" s="106"/>
      <c r="E131" s="106"/>
      <c r="F131" s="106"/>
      <c r="G131" s="106"/>
      <c r="H131" s="106"/>
      <c r="I131" s="140"/>
      <c r="J131" s="140"/>
      <c r="K131" s="140"/>
      <c r="L131" s="140"/>
      <c r="M131" s="140"/>
      <c r="N131" s="140"/>
      <c r="O131" s="140"/>
      <c r="P131" s="140"/>
      <c r="Q131" s="160"/>
      <c r="R131" s="140"/>
      <c r="S131" s="140"/>
      <c r="T131" s="140"/>
      <c r="U131" s="140"/>
      <c r="V131" s="140"/>
      <c r="W131" s="140"/>
      <c r="X131" s="140"/>
      <c r="Y131" s="140"/>
      <c r="Z131" s="106"/>
    </row>
    <row r="132" spans="1:26" ht="15.75" hidden="1" customHeight="1" x14ac:dyDescent="0.15">
      <c r="A132" s="83"/>
      <c r="B132" s="83"/>
      <c r="C132" s="106"/>
      <c r="D132" s="106"/>
      <c r="E132" s="106"/>
      <c r="F132" s="106"/>
      <c r="G132" s="106"/>
      <c r="H132" s="106"/>
      <c r="I132" s="140"/>
      <c r="J132" s="140"/>
      <c r="K132" s="140"/>
      <c r="L132" s="140"/>
      <c r="M132" s="140"/>
      <c r="N132" s="140"/>
      <c r="O132" s="140"/>
      <c r="P132" s="140"/>
      <c r="Q132" s="160"/>
      <c r="R132" s="140"/>
      <c r="S132" s="140"/>
      <c r="T132" s="140"/>
      <c r="U132" s="140"/>
      <c r="V132" s="140"/>
      <c r="W132" s="140"/>
      <c r="X132" s="140"/>
      <c r="Y132" s="140"/>
      <c r="Z132" s="106"/>
    </row>
    <row r="133" spans="1:26" ht="15.75" hidden="1" customHeight="1" x14ac:dyDescent="0.15">
      <c r="A133" s="83"/>
      <c r="B133" s="83"/>
      <c r="C133" s="106"/>
      <c r="D133" s="106"/>
      <c r="E133" s="106"/>
      <c r="F133" s="106"/>
      <c r="G133" s="106"/>
      <c r="H133" s="106"/>
      <c r="I133" s="140"/>
      <c r="J133" s="140"/>
      <c r="K133" s="140"/>
      <c r="L133" s="140"/>
      <c r="M133" s="140"/>
      <c r="N133" s="140"/>
      <c r="O133" s="140"/>
      <c r="P133" s="140"/>
      <c r="Q133" s="160"/>
      <c r="R133" s="140"/>
      <c r="S133" s="140"/>
      <c r="T133" s="140"/>
      <c r="U133" s="140"/>
      <c r="V133" s="140"/>
      <c r="W133" s="140"/>
      <c r="X133" s="140"/>
      <c r="Y133" s="140"/>
      <c r="Z133" s="106"/>
    </row>
    <row r="134" spans="1:26" ht="15.75" hidden="1" customHeight="1" x14ac:dyDescent="0.15">
      <c r="A134" s="83"/>
      <c r="B134" s="83"/>
      <c r="C134" s="106"/>
      <c r="D134" s="106"/>
      <c r="E134" s="106"/>
      <c r="F134" s="106"/>
      <c r="G134" s="106"/>
      <c r="H134" s="106"/>
      <c r="I134" s="140"/>
      <c r="J134" s="140"/>
      <c r="K134" s="140"/>
      <c r="L134" s="140"/>
      <c r="M134" s="140"/>
      <c r="N134" s="140"/>
      <c r="O134" s="140"/>
      <c r="P134" s="140"/>
      <c r="Q134" s="160"/>
      <c r="R134" s="140"/>
      <c r="S134" s="140"/>
      <c r="T134" s="140"/>
      <c r="U134" s="140"/>
      <c r="V134" s="140"/>
      <c r="W134" s="140"/>
      <c r="X134" s="140"/>
      <c r="Y134" s="140"/>
      <c r="Z134" s="106"/>
    </row>
    <row r="135" spans="1:26" ht="15.75" hidden="1" customHeight="1" x14ac:dyDescent="0.15">
      <c r="A135" s="83"/>
      <c r="B135" s="83"/>
      <c r="C135" s="106"/>
      <c r="D135" s="106"/>
      <c r="E135" s="106"/>
      <c r="F135" s="106"/>
      <c r="G135" s="106"/>
      <c r="H135" s="106"/>
      <c r="I135" s="140"/>
      <c r="J135" s="140"/>
      <c r="K135" s="140"/>
      <c r="L135" s="140"/>
      <c r="M135" s="140"/>
      <c r="N135" s="140"/>
      <c r="O135" s="140"/>
      <c r="P135" s="140"/>
      <c r="Q135" s="160"/>
      <c r="R135" s="140"/>
      <c r="S135" s="140"/>
      <c r="T135" s="140"/>
      <c r="U135" s="140"/>
      <c r="V135" s="140"/>
      <c r="W135" s="140"/>
      <c r="X135" s="140"/>
      <c r="Y135" s="140"/>
      <c r="Z135" s="106"/>
    </row>
    <row r="136" spans="1:26" ht="15.75" hidden="1" customHeight="1" x14ac:dyDescent="0.15">
      <c r="A136" s="83"/>
      <c r="B136" s="83"/>
      <c r="C136" s="106"/>
      <c r="D136" s="106"/>
      <c r="E136" s="106"/>
      <c r="F136" s="106"/>
      <c r="G136" s="106"/>
      <c r="H136" s="106"/>
      <c r="I136" s="140"/>
      <c r="J136" s="140"/>
      <c r="K136" s="140"/>
      <c r="L136" s="140"/>
      <c r="M136" s="140"/>
      <c r="N136" s="140"/>
      <c r="O136" s="140"/>
      <c r="P136" s="140"/>
      <c r="Q136" s="160"/>
      <c r="R136" s="140"/>
      <c r="S136" s="140"/>
      <c r="T136" s="140"/>
      <c r="U136" s="140"/>
      <c r="V136" s="140"/>
      <c r="W136" s="140"/>
      <c r="X136" s="140"/>
      <c r="Y136" s="140"/>
      <c r="Z136" s="106"/>
    </row>
    <row r="137" spans="1:26" ht="15.75" hidden="1" customHeight="1" x14ac:dyDescent="0.15">
      <c r="A137" s="83"/>
      <c r="B137" s="83"/>
      <c r="C137" s="106"/>
      <c r="D137" s="106"/>
      <c r="E137" s="106"/>
      <c r="F137" s="106"/>
      <c r="G137" s="106"/>
      <c r="H137" s="106"/>
      <c r="I137" s="140"/>
      <c r="J137" s="140"/>
      <c r="K137" s="140"/>
      <c r="L137" s="140"/>
      <c r="M137" s="140"/>
      <c r="N137" s="140"/>
      <c r="O137" s="140"/>
      <c r="P137" s="140"/>
      <c r="Q137" s="160"/>
      <c r="R137" s="140"/>
      <c r="S137" s="140"/>
      <c r="T137" s="140"/>
      <c r="U137" s="140"/>
      <c r="V137" s="140"/>
      <c r="W137" s="140"/>
      <c r="X137" s="140"/>
      <c r="Y137" s="140"/>
      <c r="Z137" s="106"/>
    </row>
    <row r="138" spans="1:26" ht="15.75" hidden="1" customHeight="1" x14ac:dyDescent="0.15">
      <c r="A138" s="83"/>
      <c r="B138" s="83"/>
      <c r="C138" s="106"/>
      <c r="D138" s="106"/>
      <c r="E138" s="106"/>
      <c r="F138" s="106"/>
      <c r="G138" s="106"/>
      <c r="H138" s="106"/>
      <c r="I138" s="140"/>
      <c r="J138" s="140"/>
      <c r="K138" s="140"/>
      <c r="L138" s="140"/>
      <c r="M138" s="140"/>
      <c r="N138" s="140"/>
      <c r="O138" s="140"/>
      <c r="P138" s="140"/>
      <c r="Q138" s="160"/>
      <c r="R138" s="140"/>
      <c r="S138" s="140"/>
      <c r="T138" s="140"/>
      <c r="U138" s="140"/>
      <c r="V138" s="140"/>
      <c r="W138" s="140"/>
      <c r="X138" s="140"/>
      <c r="Y138" s="140"/>
      <c r="Z138" s="106"/>
    </row>
    <row r="139" spans="1:26" ht="15.75" hidden="1" customHeight="1" x14ac:dyDescent="0.15">
      <c r="A139" s="83"/>
      <c r="B139" s="83"/>
      <c r="C139" s="106"/>
      <c r="D139" s="106"/>
      <c r="E139" s="106"/>
      <c r="F139" s="106"/>
      <c r="G139" s="106"/>
      <c r="H139" s="106"/>
      <c r="I139" s="140"/>
      <c r="J139" s="140"/>
      <c r="K139" s="140"/>
      <c r="L139" s="140"/>
      <c r="M139" s="140"/>
      <c r="N139" s="140"/>
      <c r="O139" s="140"/>
      <c r="P139" s="140"/>
      <c r="Q139" s="160"/>
      <c r="R139" s="140"/>
      <c r="S139" s="140"/>
      <c r="T139" s="140"/>
      <c r="U139" s="140"/>
      <c r="V139" s="140"/>
      <c r="W139" s="140"/>
      <c r="X139" s="140"/>
      <c r="Y139" s="140"/>
      <c r="Z139" s="106"/>
    </row>
    <row r="140" spans="1:26" ht="15.75" hidden="1" customHeight="1" x14ac:dyDescent="0.15">
      <c r="A140" s="83"/>
      <c r="B140" s="83"/>
      <c r="C140" s="106"/>
      <c r="D140" s="106"/>
      <c r="E140" s="106"/>
      <c r="F140" s="106"/>
      <c r="G140" s="106"/>
      <c r="H140" s="106"/>
      <c r="I140" s="140"/>
      <c r="J140" s="140"/>
      <c r="K140" s="140"/>
      <c r="L140" s="140"/>
      <c r="M140" s="140"/>
      <c r="N140" s="140"/>
      <c r="O140" s="140"/>
      <c r="P140" s="140"/>
      <c r="Q140" s="160"/>
      <c r="R140" s="140"/>
      <c r="S140" s="140"/>
      <c r="T140" s="140"/>
      <c r="U140" s="140"/>
      <c r="V140" s="140"/>
      <c r="W140" s="140"/>
      <c r="X140" s="140"/>
      <c r="Y140" s="140"/>
      <c r="Z140" s="106"/>
    </row>
    <row r="141" spans="1:26" ht="15.75" hidden="1" customHeight="1" x14ac:dyDescent="0.15">
      <c r="A141" s="83"/>
      <c r="B141" s="83"/>
      <c r="C141" s="106"/>
      <c r="D141" s="106"/>
      <c r="E141" s="106"/>
      <c r="F141" s="106"/>
      <c r="G141" s="106"/>
      <c r="H141" s="106"/>
      <c r="I141" s="140"/>
      <c r="J141" s="140"/>
      <c r="K141" s="140"/>
      <c r="L141" s="140"/>
      <c r="M141" s="140"/>
      <c r="N141" s="140"/>
      <c r="O141" s="140"/>
      <c r="P141" s="140"/>
      <c r="Q141" s="160"/>
      <c r="R141" s="140"/>
      <c r="S141" s="140"/>
      <c r="T141" s="140"/>
      <c r="U141" s="140"/>
      <c r="V141" s="140"/>
      <c r="W141" s="140"/>
      <c r="X141" s="140"/>
      <c r="Y141" s="140"/>
      <c r="Z141" s="106"/>
    </row>
    <row r="142" spans="1:26" ht="15.75" hidden="1" customHeight="1" x14ac:dyDescent="0.15">
      <c r="A142" s="83"/>
      <c r="B142" s="83"/>
      <c r="C142" s="106"/>
      <c r="D142" s="106"/>
      <c r="E142" s="106"/>
      <c r="F142" s="106"/>
      <c r="G142" s="106"/>
      <c r="H142" s="106"/>
      <c r="I142" s="140"/>
      <c r="J142" s="140"/>
      <c r="K142" s="140"/>
      <c r="L142" s="140"/>
      <c r="M142" s="140"/>
      <c r="N142" s="140"/>
      <c r="O142" s="140"/>
      <c r="P142" s="140"/>
      <c r="Q142" s="160"/>
      <c r="R142" s="140"/>
      <c r="S142" s="140"/>
      <c r="T142" s="140"/>
      <c r="U142" s="140"/>
      <c r="V142" s="140"/>
      <c r="W142" s="140"/>
      <c r="X142" s="140"/>
      <c r="Y142" s="140"/>
      <c r="Z142" s="106"/>
    </row>
    <row r="143" spans="1:26" ht="15.75" hidden="1" customHeight="1" x14ac:dyDescent="0.15">
      <c r="A143" s="83"/>
      <c r="B143" s="83"/>
      <c r="C143" s="106"/>
      <c r="D143" s="106"/>
      <c r="E143" s="106"/>
      <c r="F143" s="106"/>
      <c r="G143" s="106"/>
      <c r="H143" s="106"/>
      <c r="I143" s="140"/>
      <c r="J143" s="140"/>
      <c r="K143" s="140"/>
      <c r="L143" s="140"/>
      <c r="M143" s="140"/>
      <c r="N143" s="140"/>
      <c r="O143" s="140"/>
      <c r="P143" s="140"/>
      <c r="Q143" s="160"/>
      <c r="R143" s="140"/>
      <c r="S143" s="140"/>
      <c r="T143" s="140"/>
      <c r="U143" s="140"/>
      <c r="V143" s="140"/>
      <c r="W143" s="140"/>
      <c r="X143" s="140"/>
      <c r="Y143" s="140"/>
      <c r="Z143" s="106"/>
    </row>
    <row r="144" spans="1:26" ht="15.75" hidden="1" customHeight="1" x14ac:dyDescent="0.15">
      <c r="A144" s="83"/>
      <c r="B144" s="83"/>
      <c r="C144" s="106"/>
      <c r="D144" s="106"/>
      <c r="E144" s="106"/>
      <c r="F144" s="106"/>
      <c r="G144" s="106"/>
      <c r="H144" s="106"/>
      <c r="I144" s="140"/>
      <c r="J144" s="140"/>
      <c r="K144" s="140"/>
      <c r="L144" s="140"/>
      <c r="M144" s="140"/>
      <c r="N144" s="140"/>
      <c r="O144" s="140"/>
      <c r="P144" s="140"/>
      <c r="Q144" s="160"/>
      <c r="R144" s="140"/>
      <c r="S144" s="140"/>
      <c r="T144" s="140"/>
      <c r="U144" s="140"/>
      <c r="V144" s="140"/>
      <c r="W144" s="140"/>
      <c r="X144" s="140"/>
      <c r="Y144" s="140"/>
      <c r="Z144" s="106"/>
    </row>
    <row r="145" spans="1:26" ht="15.75" hidden="1" customHeight="1" x14ac:dyDescent="0.15">
      <c r="A145" s="83"/>
      <c r="B145" s="83"/>
      <c r="C145" s="106"/>
      <c r="D145" s="106"/>
      <c r="E145" s="106"/>
      <c r="F145" s="106"/>
      <c r="G145" s="106"/>
      <c r="H145" s="106"/>
      <c r="I145" s="140"/>
      <c r="J145" s="140"/>
      <c r="K145" s="140"/>
      <c r="L145" s="140"/>
      <c r="M145" s="140"/>
      <c r="N145" s="140"/>
      <c r="O145" s="140"/>
      <c r="P145" s="140"/>
      <c r="Q145" s="160"/>
      <c r="R145" s="140"/>
      <c r="S145" s="140"/>
      <c r="T145" s="140"/>
      <c r="U145" s="140"/>
      <c r="V145" s="140"/>
      <c r="W145" s="140"/>
      <c r="X145" s="140"/>
      <c r="Y145" s="140"/>
      <c r="Z145" s="106"/>
    </row>
    <row r="146" spans="1:26" ht="15.75" hidden="1" customHeight="1" x14ac:dyDescent="0.15">
      <c r="A146" s="83"/>
      <c r="B146" s="83"/>
      <c r="C146" s="106"/>
      <c r="D146" s="106"/>
      <c r="E146" s="106"/>
      <c r="F146" s="106"/>
      <c r="G146" s="106"/>
      <c r="H146" s="106"/>
      <c r="I146" s="140"/>
      <c r="J146" s="140"/>
      <c r="K146" s="140"/>
      <c r="L146" s="140"/>
      <c r="M146" s="140"/>
      <c r="N146" s="140"/>
      <c r="O146" s="140"/>
      <c r="P146" s="140"/>
      <c r="Q146" s="160"/>
      <c r="R146" s="140"/>
      <c r="S146" s="140"/>
      <c r="T146" s="140"/>
      <c r="U146" s="140"/>
      <c r="V146" s="140"/>
      <c r="W146" s="140"/>
      <c r="X146" s="140"/>
      <c r="Y146" s="140"/>
      <c r="Z146" s="106"/>
    </row>
    <row r="147" spans="1:26" ht="15.75" hidden="1" customHeight="1" x14ac:dyDescent="0.15">
      <c r="A147" s="83"/>
      <c r="B147" s="83"/>
      <c r="C147" s="106"/>
      <c r="D147" s="106"/>
      <c r="E147" s="106"/>
      <c r="F147" s="106"/>
      <c r="G147" s="106"/>
      <c r="H147" s="106"/>
      <c r="I147" s="140"/>
      <c r="J147" s="140"/>
      <c r="K147" s="140"/>
      <c r="L147" s="140"/>
      <c r="M147" s="140"/>
      <c r="N147" s="140"/>
      <c r="O147" s="140"/>
      <c r="P147" s="140"/>
      <c r="Q147" s="160"/>
      <c r="R147" s="140"/>
      <c r="S147" s="140"/>
      <c r="T147" s="140"/>
      <c r="U147" s="140"/>
      <c r="V147" s="140"/>
      <c r="W147" s="140"/>
      <c r="X147" s="140"/>
      <c r="Y147" s="140"/>
      <c r="Z147" s="106"/>
    </row>
    <row r="148" spans="1:26" ht="15.75" hidden="1" customHeight="1" x14ac:dyDescent="0.15">
      <c r="A148" s="83"/>
      <c r="B148" s="83"/>
      <c r="C148" s="106"/>
      <c r="D148" s="106"/>
      <c r="E148" s="106"/>
      <c r="F148" s="106"/>
      <c r="G148" s="106"/>
      <c r="H148" s="106"/>
      <c r="I148" s="140"/>
      <c r="J148" s="140"/>
      <c r="K148" s="140"/>
      <c r="L148" s="140"/>
      <c r="M148" s="140"/>
      <c r="N148" s="140"/>
      <c r="O148" s="140"/>
      <c r="P148" s="140"/>
      <c r="Q148" s="160"/>
      <c r="R148" s="140"/>
      <c r="S148" s="140"/>
      <c r="T148" s="140"/>
      <c r="U148" s="140"/>
      <c r="V148" s="140"/>
      <c r="W148" s="140"/>
      <c r="X148" s="140"/>
      <c r="Y148" s="140"/>
      <c r="Z148" s="106"/>
    </row>
    <row r="149" spans="1:26" ht="20.100000000000001" customHeight="1" x14ac:dyDescent="0.15">
      <c r="A149" s="83"/>
      <c r="B149" s="83"/>
      <c r="C149" s="106"/>
      <c r="D149" s="106"/>
      <c r="E149" s="106"/>
      <c r="F149" s="106"/>
      <c r="G149" s="106"/>
      <c r="H149" s="106"/>
      <c r="I149" s="140"/>
      <c r="J149" s="106"/>
      <c r="K149" s="106"/>
      <c r="L149" s="106"/>
      <c r="M149" s="106"/>
      <c r="N149" s="106"/>
      <c r="O149" s="106"/>
      <c r="P149" s="106"/>
      <c r="Q149" s="161"/>
      <c r="R149" s="106"/>
      <c r="S149" s="106"/>
      <c r="T149" s="106"/>
      <c r="U149" s="106"/>
      <c r="V149" s="106"/>
      <c r="W149" s="106"/>
      <c r="X149" s="106"/>
      <c r="Y149" s="106"/>
      <c r="Z149" s="106"/>
    </row>
    <row r="150" spans="1:26" ht="20.100000000000001" customHeight="1" x14ac:dyDescent="0.15">
      <c r="A150" s="83"/>
      <c r="B150" s="83"/>
      <c r="C150" s="94" t="s">
        <v>79</v>
      </c>
      <c r="D150" s="95"/>
      <c r="E150" s="95"/>
      <c r="F150" s="95"/>
      <c r="G150" s="95"/>
      <c r="H150" s="96"/>
      <c r="I150" s="141"/>
      <c r="K150" s="141"/>
    </row>
    <row r="151" spans="1:26" ht="20.100000000000001" customHeight="1" x14ac:dyDescent="0.15">
      <c r="A151" s="83"/>
      <c r="B151" s="83"/>
      <c r="C151" s="99"/>
      <c r="D151" s="142"/>
      <c r="E151" s="142"/>
      <c r="F151" s="142"/>
      <c r="G151" s="142"/>
      <c r="H151" s="142"/>
      <c r="I151" s="101"/>
      <c r="J151" s="101"/>
      <c r="K151" s="101"/>
      <c r="L151" s="101"/>
      <c r="M151" s="101"/>
      <c r="N151" s="101"/>
      <c r="O151" s="101"/>
      <c r="P151" s="101"/>
      <c r="Q151" s="101"/>
      <c r="R151" s="101"/>
      <c r="S151" s="101"/>
      <c r="T151" s="101"/>
      <c r="U151" s="101"/>
      <c r="V151" s="101"/>
      <c r="W151" s="101"/>
      <c r="X151" s="101"/>
      <c r="Y151" s="101"/>
      <c r="Z151" s="143"/>
    </row>
    <row r="152" spans="1:26" ht="20.100000000000001" customHeight="1" x14ac:dyDescent="0.15">
      <c r="A152" s="83"/>
      <c r="B152" s="83"/>
      <c r="C152" s="99"/>
      <c r="D152" s="162" t="s">
        <v>80</v>
      </c>
      <c r="E152" s="100"/>
      <c r="F152" s="100"/>
      <c r="G152" s="100"/>
      <c r="H152" s="100"/>
      <c r="I152" s="100"/>
      <c r="J152" s="100"/>
      <c r="K152" s="100"/>
      <c r="L152" s="100"/>
      <c r="M152" s="100"/>
      <c r="N152" s="100"/>
      <c r="O152" s="100"/>
      <c r="P152" s="100"/>
      <c r="Q152" s="100"/>
      <c r="R152" s="100"/>
      <c r="S152" s="100"/>
      <c r="T152" s="100"/>
      <c r="U152" s="100"/>
      <c r="V152" s="100"/>
      <c r="W152" s="100"/>
      <c r="X152" s="122"/>
      <c r="Y152" s="106"/>
      <c r="Z152" s="124"/>
    </row>
    <row r="153" spans="1:26" ht="20.100000000000001" customHeight="1" x14ac:dyDescent="0.15">
      <c r="A153" s="83">
        <f>IFERROR(IF(AND($I153&lt;&gt;"しない", $I153&lt;&gt;"する"),1001,0),3)</f>
        <v>0</v>
      </c>
      <c r="B153" s="83"/>
      <c r="C153" s="108"/>
      <c r="D153" s="104">
        <v>1</v>
      </c>
      <c r="E153" s="106" t="s">
        <v>81</v>
      </c>
      <c r="F153" s="106"/>
      <c r="G153" s="106"/>
      <c r="H153" s="106"/>
      <c r="I153" s="4" t="s">
        <v>82</v>
      </c>
      <c r="J153" s="9"/>
      <c r="K153" s="9"/>
      <c r="L153" s="9"/>
      <c r="M153" s="9"/>
      <c r="N153" s="106"/>
      <c r="O153" s="106"/>
      <c r="P153" s="106"/>
      <c r="Q153" s="106"/>
      <c r="R153" s="106"/>
      <c r="S153" s="106"/>
      <c r="T153" s="106"/>
      <c r="U153" s="106"/>
      <c r="Z153" s="107"/>
    </row>
    <row r="154" spans="1:26" ht="20.100000000000001" customHeight="1" x14ac:dyDescent="0.15">
      <c r="A154" s="83"/>
      <c r="B154" s="83"/>
      <c r="C154" s="126"/>
      <c r="D154" s="106"/>
      <c r="E154" s="106"/>
      <c r="F154" s="106"/>
      <c r="G154" s="106"/>
      <c r="H154" s="106"/>
      <c r="I154" s="163"/>
      <c r="J154" s="125" t="s">
        <v>16</v>
      </c>
      <c r="K154" s="125"/>
      <c r="L154" s="125"/>
      <c r="M154" s="125"/>
      <c r="N154" s="125"/>
      <c r="O154" s="125"/>
      <c r="P154" s="125"/>
      <c r="Q154" s="125"/>
      <c r="R154" s="125"/>
      <c r="S154" s="125"/>
      <c r="T154" s="125"/>
      <c r="U154" s="106"/>
      <c r="Z154" s="107"/>
    </row>
    <row r="155" spans="1:26" ht="20.100000000000001" customHeight="1" x14ac:dyDescent="0.15">
      <c r="A155" s="83">
        <f>IFERROR(IF(AND($I153="する",OR(TRIM($I155)="", NOT(OR(IFERROR(SEARCH(" ",$I155),0)&gt;0, IFERROR(SEARCH("　",$I155),0)&gt;0)))),1001,0),3)</f>
        <v>0</v>
      </c>
      <c r="B155" s="83"/>
      <c r="C155" s="108"/>
      <c r="D155" s="104">
        <v>2</v>
      </c>
      <c r="E155" s="78" t="s">
        <v>75</v>
      </c>
      <c r="I155" s="4"/>
      <c r="J155" s="4"/>
      <c r="K155" s="4"/>
      <c r="L155" s="4"/>
      <c r="M155" s="4"/>
      <c r="N155" s="4"/>
      <c r="O155" s="4"/>
      <c r="P155" s="4"/>
      <c r="Q155" s="4"/>
      <c r="R155" s="4"/>
      <c r="S155" s="4"/>
      <c r="T155" s="4"/>
      <c r="U155" s="4"/>
      <c r="V155" s="4"/>
      <c r="W155" s="4"/>
      <c r="X155" s="4"/>
      <c r="Y155" s="4"/>
      <c r="Z155" s="124"/>
    </row>
    <row r="156" spans="1:26" ht="20.100000000000001" customHeight="1" x14ac:dyDescent="0.15">
      <c r="A156" s="83"/>
      <c r="B156" s="83"/>
      <c r="C156" s="108"/>
      <c r="D156" s="104"/>
      <c r="E156" s="106"/>
      <c r="F156" s="106"/>
      <c r="G156" s="106"/>
      <c r="H156" s="106"/>
      <c r="I156" s="129"/>
      <c r="J156" s="125" t="s">
        <v>54</v>
      </c>
      <c r="K156" s="125"/>
      <c r="L156" s="125"/>
      <c r="M156" s="125"/>
      <c r="N156" s="125"/>
      <c r="O156" s="125"/>
      <c r="P156" s="125"/>
      <c r="Q156" s="125"/>
      <c r="R156" s="125"/>
      <c r="S156" s="125"/>
      <c r="T156" s="125"/>
      <c r="U156" s="125"/>
      <c r="V156" s="125"/>
      <c r="W156" s="125"/>
      <c r="X156" s="125"/>
      <c r="Y156" s="125"/>
      <c r="Z156" s="124"/>
    </row>
    <row r="157" spans="1:26" ht="20.100000000000001" customHeight="1" x14ac:dyDescent="0.15">
      <c r="A157" s="83">
        <f>IFERROR(IF(AND($I153="する",OR(TRIM($I157)="", NOT(OR(IFERROR(SEARCH(" ",$I157),0)&gt;0, IFERROR(SEARCH("　",$I157),0)&gt;0)))),1001,0),3)</f>
        <v>0</v>
      </c>
      <c r="B157" s="83"/>
      <c r="C157" s="108"/>
      <c r="D157" s="104">
        <v>3</v>
      </c>
      <c r="E157" s="78" t="s">
        <v>76</v>
      </c>
      <c r="I157" s="4"/>
      <c r="J157" s="4"/>
      <c r="K157" s="4"/>
      <c r="L157" s="4"/>
      <c r="M157" s="4"/>
      <c r="N157" s="4"/>
      <c r="O157" s="4"/>
      <c r="P157" s="4"/>
      <c r="Q157" s="4"/>
      <c r="R157" s="4"/>
      <c r="S157" s="4"/>
      <c r="T157" s="4"/>
      <c r="U157" s="4"/>
      <c r="V157" s="4"/>
      <c r="W157" s="4"/>
      <c r="X157" s="4"/>
      <c r="Y157" s="4"/>
      <c r="Z157" s="124"/>
    </row>
    <row r="158" spans="1:26" ht="20.100000000000001" customHeight="1" x14ac:dyDescent="0.15">
      <c r="A158" s="83"/>
      <c r="B158" s="83"/>
      <c r="C158" s="126"/>
      <c r="D158" s="106"/>
      <c r="E158" s="106"/>
      <c r="F158" s="106"/>
      <c r="G158" s="106"/>
      <c r="H158" s="106"/>
      <c r="I158" s="129"/>
      <c r="J158" s="125" t="s">
        <v>56</v>
      </c>
      <c r="K158" s="125"/>
      <c r="L158" s="125"/>
      <c r="M158" s="125"/>
      <c r="N158" s="125"/>
      <c r="O158" s="125"/>
      <c r="P158" s="125"/>
      <c r="Q158" s="125"/>
      <c r="R158" s="125"/>
      <c r="S158" s="125"/>
      <c r="T158" s="125"/>
      <c r="U158" s="125"/>
      <c r="V158" s="125"/>
      <c r="W158" s="125"/>
      <c r="X158" s="125"/>
      <c r="Y158" s="125"/>
      <c r="Z158" s="124"/>
    </row>
    <row r="159" spans="1:26" ht="20.100000000000001" customHeight="1" x14ac:dyDescent="0.15">
      <c r="A159" s="83">
        <f>IFERROR(IF(AND($I153="する",OR(TRIM($I159)="", LEN($I159)&lt;&gt;8, NOT(ISNUMBER(VALUE($I159))), IFERROR(SEARCH("-", $I159),0)&gt;0)),1001,0),3)</f>
        <v>0</v>
      </c>
      <c r="B159" s="83"/>
      <c r="C159" s="108"/>
      <c r="D159" s="104">
        <v>4</v>
      </c>
      <c r="E159" s="78" t="s">
        <v>83</v>
      </c>
      <c r="I159" s="4"/>
      <c r="J159" s="4"/>
      <c r="K159" s="4"/>
      <c r="L159" s="4"/>
      <c r="M159" s="4"/>
      <c r="N159" s="106"/>
      <c r="O159" s="106"/>
      <c r="P159" s="106"/>
      <c r="Q159" s="106"/>
      <c r="R159" s="106"/>
      <c r="S159" s="106"/>
      <c r="T159" s="106"/>
      <c r="U159" s="106"/>
      <c r="V159" s="106"/>
      <c r="W159" s="106"/>
      <c r="X159" s="106"/>
      <c r="Y159" s="106"/>
      <c r="Z159" s="124"/>
    </row>
    <row r="160" spans="1:26" ht="20.100000000000001" customHeight="1" x14ac:dyDescent="0.15">
      <c r="A160" s="83"/>
      <c r="B160" s="83"/>
      <c r="C160" s="126"/>
      <c r="D160" s="106"/>
      <c r="E160" s="106"/>
      <c r="F160" s="106"/>
      <c r="G160" s="106"/>
      <c r="H160" s="106"/>
      <c r="I160" s="121"/>
      <c r="J160" s="125" t="s">
        <v>102</v>
      </c>
      <c r="K160" s="122"/>
      <c r="L160" s="122"/>
      <c r="M160" s="122"/>
      <c r="N160" s="122"/>
      <c r="O160" s="122"/>
      <c r="P160" s="122"/>
      <c r="Q160" s="122"/>
      <c r="R160" s="122"/>
      <c r="S160" s="122"/>
      <c r="T160" s="122"/>
      <c r="U160" s="122"/>
      <c r="V160" s="122"/>
      <c r="W160" s="122"/>
      <c r="X160" s="122"/>
      <c r="Y160" s="122"/>
      <c r="Z160" s="124"/>
    </row>
    <row r="161" spans="1:27" ht="20.100000000000001" customHeight="1" x14ac:dyDescent="0.15">
      <c r="A161" s="83">
        <f>IFERROR(IF(AND($I153="する",TRIM($I161)=""),1001,0),3)</f>
        <v>0</v>
      </c>
      <c r="B161" s="83"/>
      <c r="C161" s="108"/>
      <c r="D161" s="104">
        <v>5</v>
      </c>
      <c r="E161" s="78" t="s">
        <v>47</v>
      </c>
      <c r="I161" s="5"/>
      <c r="J161" s="6"/>
      <c r="K161" s="6"/>
      <c r="L161" s="6"/>
      <c r="M161" s="6"/>
      <c r="N161" s="106"/>
      <c r="O161" s="106"/>
      <c r="P161" s="106"/>
      <c r="Q161" s="106"/>
      <c r="R161" s="106"/>
      <c r="S161" s="106"/>
      <c r="T161" s="106"/>
      <c r="U161" s="106"/>
      <c r="V161" s="106"/>
      <c r="W161" s="106"/>
      <c r="X161" s="106"/>
      <c r="Y161" s="106"/>
      <c r="Z161" s="124"/>
    </row>
    <row r="162" spans="1:27" ht="20.100000000000001" customHeight="1" x14ac:dyDescent="0.15">
      <c r="A162" s="83"/>
      <c r="B162" s="83"/>
      <c r="C162" s="108"/>
      <c r="D162" s="104"/>
      <c r="E162" s="106"/>
      <c r="F162" s="106"/>
      <c r="G162" s="106"/>
      <c r="H162" s="106"/>
      <c r="I162" s="121"/>
      <c r="J162" s="125" t="s">
        <v>110</v>
      </c>
      <c r="K162" s="122"/>
      <c r="L162" s="122"/>
      <c r="M162" s="122"/>
      <c r="N162" s="122"/>
      <c r="O162" s="122"/>
      <c r="P162" s="122"/>
      <c r="Q162" s="122"/>
      <c r="R162" s="122"/>
      <c r="S162" s="122"/>
      <c r="T162" s="122"/>
      <c r="U162" s="122"/>
      <c r="V162" s="122"/>
      <c r="W162" s="122"/>
      <c r="X162" s="122"/>
      <c r="Y162" s="122"/>
      <c r="Z162" s="124"/>
    </row>
    <row r="163" spans="1:27" ht="20.100000000000001" customHeight="1" x14ac:dyDescent="0.15">
      <c r="A163" s="83">
        <f>IFERROR(IF(AND($I153="する",AND($I163&lt;&gt;"", OR(ISERROR(FIND("@"&amp;LEFT($I163,3)&amp;"@", 都道府県3))=FALSE, ISERROR(FIND("@"&amp;LEFT($I163,4)&amp;"@",都道府県4))=FALSE))=FALSE),1001,0),3)</f>
        <v>0</v>
      </c>
      <c r="B163" s="83"/>
      <c r="C163" s="108"/>
      <c r="D163" s="104">
        <v>6</v>
      </c>
      <c r="E163" s="78" t="s">
        <v>48</v>
      </c>
      <c r="I163" s="7"/>
      <c r="J163" s="7"/>
      <c r="K163" s="7"/>
      <c r="L163" s="7"/>
      <c r="M163" s="7"/>
      <c r="N163" s="7"/>
      <c r="O163" s="7"/>
      <c r="P163" s="7"/>
      <c r="Q163" s="8"/>
      <c r="R163" s="7"/>
      <c r="S163" s="7"/>
      <c r="T163" s="7"/>
      <c r="U163" s="7"/>
      <c r="V163" s="7"/>
      <c r="W163" s="7"/>
      <c r="X163" s="7"/>
      <c r="Y163" s="7"/>
      <c r="Z163" s="124"/>
    </row>
    <row r="164" spans="1:27" ht="20.100000000000001" customHeight="1" x14ac:dyDescent="0.15">
      <c r="A164" s="83"/>
      <c r="B164" s="83"/>
      <c r="C164" s="108"/>
      <c r="D164" s="104"/>
      <c r="E164" s="106"/>
      <c r="F164" s="106"/>
      <c r="G164" s="106"/>
      <c r="H164" s="106"/>
      <c r="I164" s="121"/>
      <c r="J164" s="125" t="s">
        <v>49</v>
      </c>
      <c r="K164" s="122"/>
      <c r="L164" s="122"/>
      <c r="M164" s="122"/>
      <c r="N164" s="122"/>
      <c r="O164" s="122"/>
      <c r="P164" s="122"/>
      <c r="Q164" s="122"/>
      <c r="R164" s="122"/>
      <c r="S164" s="122"/>
      <c r="T164" s="122"/>
      <c r="U164" s="122"/>
      <c r="V164" s="122"/>
      <c r="W164" s="122"/>
      <c r="X164" s="122"/>
      <c r="Y164" s="122"/>
      <c r="Z164" s="124"/>
    </row>
    <row r="165" spans="1:27" ht="20.100000000000001" customHeight="1" x14ac:dyDescent="0.15">
      <c r="A165" s="83">
        <f>IFERROR(IF(AND($I153="する",NOT(AND(TRIM($I165)&lt;&gt;"",ISNUMBER(VALUE(SUBSTITUTE($I165,"-",""))),IFERROR(SEARCH("-",$I165),0)&gt;0))),1001,0),3)</f>
        <v>0</v>
      </c>
      <c r="B165" s="83"/>
      <c r="C165" s="108"/>
      <c r="D165" s="104">
        <v>7</v>
      </c>
      <c r="E165" s="78" t="s">
        <v>57</v>
      </c>
      <c r="I165" s="4"/>
      <c r="J165" s="4"/>
      <c r="K165" s="4"/>
      <c r="L165" s="4"/>
      <c r="M165" s="4"/>
      <c r="Y165" s="122"/>
      <c r="Z165" s="124"/>
    </row>
    <row r="166" spans="1:27" ht="20.100000000000001" customHeight="1" x14ac:dyDescent="0.15">
      <c r="A166" s="83"/>
      <c r="B166" s="83"/>
      <c r="C166" s="126"/>
      <c r="D166" s="106"/>
      <c r="E166" s="106"/>
      <c r="F166" s="106"/>
      <c r="G166" s="106"/>
      <c r="H166" s="106"/>
      <c r="I166" s="121"/>
      <c r="J166" s="125" t="s">
        <v>60</v>
      </c>
      <c r="K166" s="122"/>
      <c r="L166" s="122"/>
      <c r="M166" s="122"/>
      <c r="N166" s="122"/>
      <c r="O166" s="122"/>
      <c r="P166" s="122"/>
      <c r="Q166" s="122"/>
      <c r="R166" s="122"/>
      <c r="S166" s="122"/>
      <c r="T166" s="122"/>
      <c r="U166" s="122"/>
      <c r="V166" s="122"/>
      <c r="W166" s="122"/>
      <c r="X166" s="122"/>
      <c r="Y166" s="122"/>
      <c r="Z166" s="124"/>
    </row>
    <row r="167" spans="1:27" ht="20.100000000000001" customHeight="1" x14ac:dyDescent="0.15">
      <c r="A167" s="83">
        <f>IFERROR(IF(AND($I153="する",AND(TRIM($I167)&lt;&gt;"",NOT(AND(ISNUMBER(VALUE(SUBSTITUTE($I167,"-",""))),IFERROR(SEARCH("-",$I167),0)&gt;0)))),1001,0),3)</f>
        <v>0</v>
      </c>
      <c r="B167" s="83"/>
      <c r="C167" s="108"/>
      <c r="D167" s="104">
        <v>8</v>
      </c>
      <c r="E167" s="78" t="s">
        <v>61</v>
      </c>
      <c r="I167" s="4"/>
      <c r="J167" s="4"/>
      <c r="K167" s="4"/>
      <c r="L167" s="4"/>
      <c r="M167" s="4"/>
      <c r="N167" s="122"/>
      <c r="O167" s="122"/>
      <c r="P167" s="122"/>
      <c r="Q167" s="122"/>
      <c r="R167" s="122"/>
      <c r="S167" s="122"/>
      <c r="T167" s="122"/>
      <c r="U167" s="122"/>
      <c r="V167" s="122"/>
      <c r="W167" s="122"/>
      <c r="X167" s="122"/>
      <c r="Y167" s="122"/>
      <c r="Z167" s="124"/>
    </row>
    <row r="168" spans="1:27" ht="20.100000000000001" customHeight="1" x14ac:dyDescent="0.15">
      <c r="A168" s="83"/>
      <c r="B168" s="83"/>
      <c r="C168" s="126"/>
      <c r="D168" s="106"/>
      <c r="E168" s="106"/>
      <c r="F168" s="106"/>
      <c r="G168" s="106"/>
      <c r="H168" s="106"/>
      <c r="I168" s="121"/>
      <c r="J168" s="125" t="s">
        <v>60</v>
      </c>
      <c r="K168" s="122"/>
      <c r="L168" s="122"/>
      <c r="M168" s="122"/>
      <c r="N168" s="122"/>
      <c r="O168" s="122"/>
      <c r="P168" s="122"/>
      <c r="Q168" s="122"/>
      <c r="R168" s="122"/>
      <c r="S168" s="122"/>
      <c r="T168" s="122"/>
      <c r="U168" s="122"/>
      <c r="V168" s="122"/>
      <c r="W168" s="122"/>
      <c r="X168" s="122"/>
      <c r="Y168" s="122"/>
      <c r="Z168" s="124"/>
    </row>
    <row r="169" spans="1:27" ht="20.100000000000001" customHeight="1" x14ac:dyDescent="0.15">
      <c r="A169" s="83">
        <f>IFERROR(IF(AND($I153="する",AND(TRIM($I169)&lt;&gt;"", NOT(IFERROR(SEARCH("@",$I169),0)&gt;0))),1001,0),3)</f>
        <v>0</v>
      </c>
      <c r="B169" s="83"/>
      <c r="C169" s="108"/>
      <c r="D169" s="104">
        <v>9</v>
      </c>
      <c r="E169" s="78" t="s">
        <v>62</v>
      </c>
      <c r="I169" s="4"/>
      <c r="J169" s="4"/>
      <c r="K169" s="4"/>
      <c r="L169" s="4"/>
      <c r="M169" s="4"/>
      <c r="N169" s="4"/>
      <c r="O169" s="4"/>
      <c r="P169" s="4"/>
      <c r="Q169" s="18"/>
      <c r="R169" s="4"/>
      <c r="S169" s="4"/>
      <c r="T169" s="4"/>
      <c r="U169" s="4"/>
      <c r="V169" s="4"/>
      <c r="W169" s="4"/>
      <c r="X169" s="4"/>
      <c r="Y169" s="4"/>
      <c r="Z169" s="124"/>
    </row>
    <row r="170" spans="1:27" ht="20.100000000000001" customHeight="1" x14ac:dyDescent="0.15">
      <c r="A170" s="83"/>
      <c r="B170" s="83"/>
      <c r="C170" s="126"/>
      <c r="D170" s="106"/>
      <c r="E170" s="106"/>
      <c r="F170" s="106"/>
      <c r="G170" s="106"/>
      <c r="H170" s="106"/>
      <c r="I170" s="121"/>
      <c r="J170" s="157" t="s">
        <v>108</v>
      </c>
      <c r="K170" s="155"/>
      <c r="L170" s="122"/>
      <c r="M170" s="122"/>
      <c r="N170" s="122"/>
      <c r="O170" s="122"/>
      <c r="P170" s="122"/>
      <c r="Q170" s="158"/>
      <c r="R170" s="122"/>
      <c r="S170" s="122"/>
      <c r="T170" s="122"/>
      <c r="U170" s="122"/>
      <c r="V170" s="122"/>
      <c r="W170" s="122"/>
      <c r="X170" s="122"/>
      <c r="Y170" s="122"/>
      <c r="Z170" s="124"/>
    </row>
    <row r="171" spans="1:27" ht="20.100000000000001" customHeight="1" x14ac:dyDescent="0.15">
      <c r="A171" s="83"/>
      <c r="B171" s="83"/>
      <c r="C171" s="136"/>
      <c r="D171" s="117"/>
      <c r="E171" s="117"/>
      <c r="F171" s="117"/>
      <c r="G171" s="117"/>
      <c r="H171" s="117"/>
      <c r="I171" s="137"/>
      <c r="J171" s="137"/>
      <c r="K171" s="138"/>
      <c r="L171" s="137"/>
      <c r="M171" s="137"/>
      <c r="N171" s="137"/>
      <c r="O171" s="137"/>
      <c r="P171" s="137"/>
      <c r="Q171" s="137"/>
      <c r="R171" s="137"/>
      <c r="S171" s="137"/>
      <c r="T171" s="137"/>
      <c r="U171" s="137"/>
      <c r="V171" s="137"/>
      <c r="W171" s="137"/>
      <c r="X171" s="137"/>
      <c r="Y171" s="164"/>
      <c r="Z171" s="120"/>
      <c r="AA171" s="149"/>
    </row>
    <row r="172" spans="1:27" ht="20.100000000000001" customHeight="1" x14ac:dyDescent="0.15">
      <c r="A172" s="83"/>
      <c r="B172" s="83"/>
      <c r="C172" s="106"/>
      <c r="D172" s="106"/>
      <c r="E172" s="106"/>
      <c r="F172" s="106"/>
      <c r="G172" s="106"/>
      <c r="H172" s="106"/>
      <c r="I172" s="140"/>
      <c r="J172" s="140"/>
      <c r="K172" s="140"/>
      <c r="L172" s="140"/>
      <c r="M172" s="140"/>
      <c r="N172" s="140"/>
      <c r="O172" s="140"/>
      <c r="P172" s="140"/>
      <c r="Q172" s="140"/>
      <c r="R172" s="140"/>
      <c r="S172" s="140"/>
      <c r="T172" s="140"/>
      <c r="U172" s="140"/>
      <c r="V172" s="140"/>
      <c r="W172" s="140"/>
      <c r="X172" s="140"/>
      <c r="Y172" s="165"/>
      <c r="Z172" s="106"/>
      <c r="AA172" s="149"/>
    </row>
    <row r="173" spans="1:27" ht="20.100000000000001" customHeight="1" x14ac:dyDescent="0.15">
      <c r="A173" s="83"/>
      <c r="B173" s="83"/>
      <c r="C173" s="106"/>
      <c r="D173" s="106"/>
      <c r="E173" s="106"/>
      <c r="F173" s="106"/>
      <c r="G173" s="106"/>
      <c r="H173" s="106"/>
      <c r="I173" s="166"/>
      <c r="J173" s="140"/>
      <c r="K173" s="140"/>
      <c r="L173" s="140"/>
      <c r="M173" s="140"/>
      <c r="N173" s="165"/>
      <c r="O173" s="140"/>
      <c r="P173" s="140"/>
      <c r="Q173" s="140"/>
      <c r="R173" s="165"/>
      <c r="S173" s="140"/>
      <c r="T173" s="140"/>
      <c r="U173" s="140"/>
      <c r="V173" s="140"/>
      <c r="W173" s="140"/>
      <c r="X173" s="140"/>
      <c r="Y173" s="140"/>
      <c r="Z173" s="140"/>
      <c r="AA173" s="140"/>
    </row>
    <row r="174" spans="1:27" ht="20.100000000000001" customHeight="1" x14ac:dyDescent="0.15">
      <c r="A174" s="83"/>
      <c r="B174" s="83"/>
      <c r="C174" s="94" t="s">
        <v>14</v>
      </c>
      <c r="D174" s="95"/>
      <c r="E174" s="95"/>
      <c r="F174" s="95"/>
      <c r="G174" s="95"/>
      <c r="H174" s="96"/>
      <c r="I174" s="123"/>
      <c r="J174" s="98"/>
      <c r="K174" s="98"/>
      <c r="L174" s="98"/>
      <c r="M174" s="98"/>
      <c r="N174" s="98"/>
      <c r="O174" s="98"/>
      <c r="P174" s="98"/>
      <c r="Q174" s="98"/>
      <c r="R174" s="98"/>
      <c r="S174" s="98"/>
      <c r="T174" s="98"/>
      <c r="U174" s="98"/>
      <c r="V174" s="98"/>
      <c r="W174" s="98"/>
      <c r="X174" s="98"/>
      <c r="Y174" s="98"/>
      <c r="Z174" s="98"/>
    </row>
    <row r="175" spans="1:27" ht="20.100000000000001" customHeight="1" x14ac:dyDescent="0.15">
      <c r="A175" s="83"/>
      <c r="B175" s="83"/>
      <c r="C175" s="167"/>
      <c r="D175" s="168"/>
      <c r="E175" s="168"/>
      <c r="F175" s="168"/>
      <c r="G175" s="168"/>
      <c r="H175" s="168"/>
      <c r="Z175" s="107"/>
      <c r="AA175" s="133"/>
    </row>
    <row r="176" spans="1:27" ht="20.100000000000001" customHeight="1" x14ac:dyDescent="0.15">
      <c r="A176" s="169"/>
      <c r="B176" s="83"/>
      <c r="C176" s="99"/>
      <c r="D176" s="104">
        <v>1</v>
      </c>
      <c r="E176" s="78" t="s">
        <v>25</v>
      </c>
      <c r="I176" s="13"/>
      <c r="J176" s="19"/>
      <c r="K176" s="19"/>
      <c r="L176" s="19"/>
      <c r="M176" s="19"/>
      <c r="N176" s="105"/>
      <c r="O176" s="105"/>
      <c r="P176" s="105"/>
      <c r="Q176" s="105"/>
      <c r="R176" s="105"/>
      <c r="S176" s="105"/>
      <c r="T176" s="105"/>
      <c r="U176" s="105"/>
      <c r="V176" s="106"/>
      <c r="W176" s="106"/>
      <c r="Z176" s="107"/>
    </row>
    <row r="177" spans="1:26" ht="30" customHeight="1" x14ac:dyDescent="0.15">
      <c r="A177" s="169"/>
      <c r="B177" s="83"/>
      <c r="C177" s="99"/>
      <c r="D177" s="170"/>
      <c r="E177" s="171"/>
      <c r="F177" s="171"/>
      <c r="G177" s="171"/>
      <c r="H177" s="105"/>
      <c r="I177" s="172"/>
      <c r="J177" s="144"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44"/>
      <c r="L177" s="144"/>
      <c r="M177" s="144"/>
      <c r="N177" s="144"/>
      <c r="O177" s="144"/>
      <c r="P177" s="144"/>
      <c r="Q177" s="144"/>
      <c r="R177" s="144"/>
      <c r="S177" s="144"/>
      <c r="T177" s="144"/>
      <c r="U177" s="144"/>
      <c r="V177" s="144"/>
      <c r="W177" s="144"/>
      <c r="X177" s="144"/>
      <c r="Y177" s="144"/>
      <c r="Z177" s="107"/>
    </row>
    <row r="178" spans="1:26" ht="20.100000000000001" customHeight="1" x14ac:dyDescent="0.15">
      <c r="A178" s="169"/>
      <c r="B178" s="83"/>
      <c r="C178" s="99"/>
      <c r="D178" s="104">
        <v>2</v>
      </c>
      <c r="E178" s="78" t="s">
        <v>26</v>
      </c>
      <c r="I178" s="4"/>
      <c r="J178" s="19"/>
      <c r="K178" s="19"/>
      <c r="L178" s="19"/>
      <c r="M178" s="19"/>
      <c r="N178" s="105"/>
      <c r="O178" s="105"/>
      <c r="P178" s="148"/>
      <c r="Q178" s="105"/>
      <c r="R178" s="105"/>
      <c r="S178" s="105"/>
      <c r="T178" s="105"/>
      <c r="U178" s="105"/>
      <c r="V178" s="106"/>
      <c r="W178" s="106"/>
      <c r="Z178" s="107"/>
    </row>
    <row r="179" spans="1:26" ht="20.100000000000001" customHeight="1" x14ac:dyDescent="0.15">
      <c r="A179" s="169"/>
      <c r="B179" s="83"/>
      <c r="C179" s="99"/>
      <c r="D179" s="170"/>
      <c r="E179" s="171"/>
      <c r="F179" s="171"/>
      <c r="G179" s="171"/>
      <c r="H179" s="105"/>
      <c r="I179" s="172"/>
      <c r="J179" s="125" t="s">
        <v>373</v>
      </c>
      <c r="K179" s="125"/>
      <c r="L179" s="125"/>
      <c r="M179" s="125"/>
      <c r="N179" s="125"/>
      <c r="O179" s="125"/>
      <c r="P179" s="125"/>
      <c r="Q179" s="125"/>
      <c r="R179" s="125"/>
      <c r="S179" s="125"/>
      <c r="T179" s="125"/>
      <c r="U179" s="125"/>
      <c r="V179" s="122"/>
      <c r="W179" s="122"/>
      <c r="Z179" s="107"/>
    </row>
    <row r="180" spans="1:26" ht="20.100000000000001" customHeight="1" x14ac:dyDescent="0.15">
      <c r="A180" s="83"/>
      <c r="B180" s="83"/>
      <c r="C180" s="108"/>
      <c r="D180" s="104">
        <v>3</v>
      </c>
      <c r="E180" s="106" t="s">
        <v>1</v>
      </c>
      <c r="F180" s="106"/>
      <c r="P180" s="173"/>
      <c r="Q180" s="174"/>
      <c r="R180" s="174"/>
      <c r="S180" s="174"/>
      <c r="T180" s="174"/>
      <c r="U180" s="174"/>
      <c r="V180" s="174"/>
      <c r="W180" s="174"/>
      <c r="X180" s="174"/>
      <c r="Y180" s="174"/>
      <c r="Z180" s="124"/>
    </row>
    <row r="181" spans="1:26" ht="45" customHeight="1" x14ac:dyDescent="0.15">
      <c r="A181" s="83"/>
      <c r="B181" s="83"/>
      <c r="C181" s="108"/>
      <c r="D181" s="104"/>
      <c r="E181" s="175" t="s">
        <v>40</v>
      </c>
      <c r="F181" s="175"/>
      <c r="G181" s="175"/>
      <c r="H181" s="175"/>
      <c r="I181" s="175"/>
      <c r="J181" s="175"/>
      <c r="K181" s="175"/>
      <c r="L181" s="175"/>
      <c r="M181" s="175"/>
      <c r="N181" s="175"/>
      <c r="O181" s="175"/>
      <c r="P181" s="175"/>
      <c r="Q181" s="175"/>
      <c r="R181" s="175"/>
      <c r="S181" s="175"/>
      <c r="T181" s="175"/>
      <c r="U181" s="175"/>
      <c r="V181" s="175"/>
      <c r="W181" s="175"/>
      <c r="X181" s="175"/>
      <c r="Y181" s="175"/>
      <c r="Z181" s="124"/>
    </row>
    <row r="182" spans="1:26" ht="20.100000000000001" customHeight="1" x14ac:dyDescent="0.15">
      <c r="A182" s="83">
        <f>IFERROR(IF(COUNTIF($K183:$K186,"○")&gt;1,1001,0),3)</f>
        <v>0</v>
      </c>
      <c r="B182" s="374"/>
      <c r="C182" s="108"/>
      <c r="D182" s="104"/>
      <c r="E182" s="176" t="s">
        <v>8</v>
      </c>
      <c r="F182" s="177"/>
      <c r="G182" s="177"/>
      <c r="H182" s="177"/>
      <c r="I182" s="177"/>
      <c r="J182" s="178"/>
      <c r="K182" s="179" t="s">
        <v>19</v>
      </c>
      <c r="L182" s="180"/>
      <c r="M182" s="181"/>
      <c r="N182" s="182" t="s">
        <v>9</v>
      </c>
      <c r="O182" s="183"/>
      <c r="P182" s="183"/>
      <c r="Q182" s="183"/>
      <c r="R182" s="183"/>
      <c r="S182" s="183"/>
      <c r="T182" s="183"/>
      <c r="U182" s="183"/>
      <c r="V182" s="184"/>
      <c r="W182" s="185" t="s">
        <v>10</v>
      </c>
      <c r="X182" s="186"/>
      <c r="Y182" s="187"/>
      <c r="Z182" s="124"/>
    </row>
    <row r="183" spans="1:26" ht="20.100000000000001" customHeight="1" x14ac:dyDescent="0.15">
      <c r="A183" s="83"/>
      <c r="B183" s="83"/>
      <c r="C183" s="108"/>
      <c r="D183" s="188"/>
      <c r="E183" s="189" t="s">
        <v>20</v>
      </c>
      <c r="F183" s="190"/>
      <c r="G183" s="190"/>
      <c r="H183" s="190"/>
      <c r="I183" s="190"/>
      <c r="J183" s="191"/>
      <c r="K183" s="37"/>
      <c r="L183" s="67"/>
      <c r="M183" s="68"/>
      <c r="N183" s="192"/>
      <c r="O183" s="193"/>
      <c r="P183" s="193"/>
      <c r="Q183" s="193"/>
      <c r="R183" s="193"/>
      <c r="S183" s="193"/>
      <c r="T183" s="193"/>
      <c r="U183" s="193"/>
      <c r="V183" s="194"/>
      <c r="W183" s="195"/>
      <c r="X183" s="196"/>
      <c r="Y183" s="197"/>
      <c r="Z183" s="124"/>
    </row>
    <row r="184" spans="1:26" ht="20.100000000000001" customHeight="1" x14ac:dyDescent="0.15">
      <c r="A184" s="83">
        <f>IFERROR(IF(AND($K184="○",TRIM($N184)=""),1001,0),3)</f>
        <v>0</v>
      </c>
      <c r="B184" s="83"/>
      <c r="C184" s="108"/>
      <c r="D184" s="188"/>
      <c r="E184" s="198" t="s">
        <v>21</v>
      </c>
      <c r="F184" s="199"/>
      <c r="G184" s="199"/>
      <c r="H184" s="199"/>
      <c r="I184" s="199"/>
      <c r="J184" s="200"/>
      <c r="K184" s="28"/>
      <c r="L184" s="65"/>
      <c r="M184" s="66"/>
      <c r="N184" s="53"/>
      <c r="O184" s="54"/>
      <c r="P184" s="54"/>
      <c r="Q184" s="54"/>
      <c r="R184" s="54"/>
      <c r="S184" s="54"/>
      <c r="T184" s="54"/>
      <c r="U184" s="54"/>
      <c r="V184" s="56"/>
      <c r="W184" s="201"/>
      <c r="X184" s="202"/>
      <c r="Y184" s="203"/>
      <c r="Z184" s="124"/>
    </row>
    <row r="185" spans="1:26" ht="20.100000000000001" customHeight="1" x14ac:dyDescent="0.15">
      <c r="A185" s="83">
        <f>IFERROR(IF(AND($K185="○",TRIM($N185)=""),1001,0),3)</f>
        <v>0</v>
      </c>
      <c r="B185" s="83"/>
      <c r="C185" s="108"/>
      <c r="D185" s="188"/>
      <c r="E185" s="198" t="s">
        <v>22</v>
      </c>
      <c r="F185" s="199"/>
      <c r="G185" s="199"/>
      <c r="H185" s="199"/>
      <c r="I185" s="199"/>
      <c r="J185" s="200"/>
      <c r="K185" s="28"/>
      <c r="L185" s="65"/>
      <c r="M185" s="66"/>
      <c r="N185" s="53"/>
      <c r="O185" s="54"/>
      <c r="P185" s="54"/>
      <c r="Q185" s="54"/>
      <c r="R185" s="54"/>
      <c r="S185" s="54"/>
      <c r="T185" s="54"/>
      <c r="U185" s="54"/>
      <c r="V185" s="56"/>
      <c r="W185" s="204">
        <v>100</v>
      </c>
      <c r="X185" s="205"/>
      <c r="Y185" s="206" t="s">
        <v>11</v>
      </c>
      <c r="Z185" s="124"/>
    </row>
    <row r="186" spans="1:26" ht="20.100000000000001" customHeight="1" x14ac:dyDescent="0.15">
      <c r="A186" s="83">
        <f>IFERROR(IF(AND($K186="○",OR(TRIM($N186)="",TRIM($W186)="")),1001,0),3)</f>
        <v>0</v>
      </c>
      <c r="B186" s="83"/>
      <c r="C186" s="108"/>
      <c r="D186" s="188"/>
      <c r="E186" s="207" t="s">
        <v>23</v>
      </c>
      <c r="F186" s="208"/>
      <c r="G186" s="208"/>
      <c r="H186" s="208"/>
      <c r="I186" s="208"/>
      <c r="J186" s="209"/>
      <c r="K186" s="47"/>
      <c r="L186" s="48"/>
      <c r="M186" s="49"/>
      <c r="N186" s="53"/>
      <c r="O186" s="54"/>
      <c r="P186" s="55"/>
      <c r="Q186" s="54"/>
      <c r="R186" s="54"/>
      <c r="S186" s="54"/>
      <c r="T186" s="54"/>
      <c r="U186" s="54"/>
      <c r="V186" s="56"/>
      <c r="W186" s="57"/>
      <c r="X186" s="58"/>
      <c r="Y186" s="210" t="s">
        <v>11</v>
      </c>
      <c r="Z186" s="124"/>
    </row>
    <row r="187" spans="1:26" ht="20.100000000000001" customHeight="1" x14ac:dyDescent="0.15">
      <c r="A187" s="83"/>
      <c r="B187" s="83"/>
      <c r="C187" s="108"/>
      <c r="D187" s="188"/>
      <c r="E187" s="211"/>
      <c r="F187" s="212"/>
      <c r="G187" s="212"/>
      <c r="H187" s="212"/>
      <c r="I187" s="212"/>
      <c r="J187" s="213"/>
      <c r="K187" s="50"/>
      <c r="L187" s="51"/>
      <c r="M187" s="52"/>
      <c r="N187" s="59"/>
      <c r="O187" s="60"/>
      <c r="P187" s="61"/>
      <c r="Q187" s="60"/>
      <c r="R187" s="60"/>
      <c r="S187" s="60"/>
      <c r="T187" s="60"/>
      <c r="U187" s="60"/>
      <c r="V187" s="62"/>
      <c r="W187" s="63"/>
      <c r="X187" s="64"/>
      <c r="Y187" s="214" t="s">
        <v>11</v>
      </c>
      <c r="Z187" s="124"/>
    </row>
    <row r="188" spans="1:26" ht="20.100000000000001" customHeight="1" x14ac:dyDescent="0.15">
      <c r="A188" s="83"/>
      <c r="B188" s="83"/>
      <c r="C188" s="108"/>
      <c r="D188" s="104"/>
      <c r="E188" s="215"/>
      <c r="F188" s="215"/>
      <c r="G188" s="215"/>
      <c r="H188" s="215"/>
      <c r="I188" s="215"/>
      <c r="J188" s="215"/>
      <c r="K188" s="122"/>
      <c r="L188" s="122"/>
      <c r="M188" s="122"/>
      <c r="N188" s="122"/>
      <c r="O188" s="122"/>
      <c r="P188" s="122"/>
      <c r="Q188" s="122"/>
      <c r="R188" s="122"/>
      <c r="S188" s="122"/>
      <c r="T188" s="122"/>
      <c r="U188" s="122"/>
      <c r="V188" s="122"/>
      <c r="W188" s="122"/>
      <c r="X188" s="122"/>
      <c r="Y188" s="122"/>
      <c r="Z188" s="124"/>
    </row>
    <row r="189" spans="1:26" ht="20.100000000000001" customHeight="1" x14ac:dyDescent="0.15">
      <c r="A189" s="83">
        <f>IFERROR(IF($I189&lt;1,1001,0),3)</f>
        <v>1001</v>
      </c>
      <c r="B189" s="83"/>
      <c r="C189" s="108"/>
      <c r="D189" s="104">
        <v>4</v>
      </c>
      <c r="E189" s="78" t="s">
        <v>0</v>
      </c>
      <c r="I189" s="23"/>
      <c r="J189" s="23"/>
      <c r="K189" s="23"/>
      <c r="L189" s="23"/>
      <c r="M189" s="23"/>
      <c r="N189" s="106" t="s">
        <v>24</v>
      </c>
      <c r="O189" s="106"/>
      <c r="P189" s="106"/>
      <c r="Q189" s="106"/>
      <c r="R189" s="106"/>
      <c r="S189" s="106"/>
      <c r="T189" s="106"/>
      <c r="U189" s="106"/>
      <c r="V189" s="106"/>
      <c r="W189" s="106"/>
      <c r="X189" s="106"/>
      <c r="Y189" s="106"/>
      <c r="Z189" s="124"/>
    </row>
    <row r="190" spans="1:26" ht="60" customHeight="1" x14ac:dyDescent="0.15">
      <c r="A190" s="83"/>
      <c r="B190" s="83"/>
      <c r="C190" s="126"/>
      <c r="D190" s="106"/>
      <c r="E190" s="106"/>
      <c r="F190" s="106"/>
      <c r="G190" s="106"/>
      <c r="H190" s="106"/>
      <c r="I190" s="121"/>
      <c r="J190" s="144" t="s">
        <v>388</v>
      </c>
      <c r="K190" s="216"/>
      <c r="L190" s="216"/>
      <c r="M190" s="216"/>
      <c r="N190" s="216"/>
      <c r="O190" s="216"/>
      <c r="P190" s="216"/>
      <c r="Q190" s="216"/>
      <c r="R190" s="216"/>
      <c r="S190" s="216"/>
      <c r="T190" s="216"/>
      <c r="U190" s="216"/>
      <c r="V190" s="216"/>
      <c r="W190" s="216"/>
      <c r="X190" s="216"/>
      <c r="Y190" s="216"/>
      <c r="Z190" s="124"/>
    </row>
    <row r="191" spans="1:26" ht="20.100000000000001" customHeight="1" x14ac:dyDescent="0.15">
      <c r="A191" s="83"/>
      <c r="B191" s="83"/>
      <c r="C191" s="108"/>
      <c r="D191" s="104">
        <v>5</v>
      </c>
      <c r="E191" s="78" t="s">
        <v>27</v>
      </c>
      <c r="I191" s="13"/>
      <c r="J191" s="14"/>
      <c r="K191" s="14"/>
      <c r="L191" s="14"/>
      <c r="M191" s="14"/>
      <c r="N191" s="106"/>
      <c r="O191" s="106"/>
      <c r="P191" s="106"/>
      <c r="Q191" s="106"/>
      <c r="R191" s="106"/>
      <c r="S191" s="106"/>
      <c r="T191" s="106"/>
      <c r="U191" s="106"/>
      <c r="V191" s="106"/>
      <c r="W191" s="106"/>
      <c r="X191" s="106"/>
      <c r="Y191" s="106"/>
      <c r="Z191" s="124"/>
    </row>
    <row r="192" spans="1:26" ht="20.100000000000001" customHeight="1" x14ac:dyDescent="0.15">
      <c r="A192" s="83"/>
      <c r="B192" s="83"/>
      <c r="C192" s="126"/>
      <c r="D192" s="106"/>
      <c r="E192" s="106"/>
      <c r="F192" s="106"/>
      <c r="G192" s="106"/>
      <c r="H192" s="106"/>
      <c r="I192" s="121"/>
      <c r="J192" s="125" t="str">
        <f>日付例&amp;"　年月日を入力してください。個人の場合や設立日が1900/3/31以前の場合は、入力不要です。"</f>
        <v>例)2024/4/1、R6/4/1　年月日を入力してください。個人の場合や設立日が1900/3/31以前の場合は、入力不要です。</v>
      </c>
      <c r="K192" s="122"/>
      <c r="L192" s="122"/>
      <c r="M192" s="122"/>
      <c r="N192" s="122"/>
      <c r="O192" s="122"/>
      <c r="P192" s="122"/>
      <c r="Q192" s="122"/>
      <c r="R192" s="122"/>
      <c r="S192" s="122"/>
      <c r="T192" s="122"/>
      <c r="U192" s="122"/>
      <c r="V192" s="122"/>
      <c r="W192" s="122"/>
      <c r="X192" s="122"/>
      <c r="Y192" s="122"/>
      <c r="Z192" s="124"/>
    </row>
    <row r="193" spans="1:27" ht="20.100000000000001" customHeight="1" x14ac:dyDescent="0.15">
      <c r="A193" s="83"/>
      <c r="B193" s="83"/>
      <c r="C193" s="108"/>
      <c r="D193" s="104">
        <v>6</v>
      </c>
      <c r="E193" s="78" t="s">
        <v>84</v>
      </c>
      <c r="F193" s="106"/>
      <c r="G193" s="106"/>
      <c r="H193" s="106"/>
      <c r="I193" s="13"/>
      <c r="J193" s="14"/>
      <c r="K193" s="14"/>
      <c r="L193" s="14"/>
      <c r="M193" s="14"/>
      <c r="N193" s="217"/>
      <c r="O193" s="174"/>
      <c r="P193" s="174"/>
      <c r="Q193" s="174"/>
      <c r="R193" s="174"/>
      <c r="S193" s="174"/>
      <c r="T193" s="174"/>
      <c r="U193" s="174"/>
      <c r="V193" s="174"/>
      <c r="W193" s="174"/>
      <c r="X193" s="174"/>
      <c r="Y193" s="174"/>
      <c r="Z193" s="218"/>
      <c r="AA193" s="126"/>
    </row>
    <row r="194" spans="1:27" ht="20.100000000000001" customHeight="1" x14ac:dyDescent="0.15">
      <c r="A194" s="83"/>
      <c r="B194" s="83"/>
      <c r="C194" s="108"/>
      <c r="D194" s="104"/>
      <c r="E194" s="106"/>
      <c r="F194" s="106"/>
      <c r="G194" s="106"/>
      <c r="H194" s="106"/>
      <c r="I194" s="219"/>
      <c r="J194" s="125" t="str">
        <f>日付例&amp;"　年月日を入力してください。創業日が1900/3/31以前の場合は、入力不要です。"</f>
        <v>例)2024/4/1、R6/4/1　年月日を入力してください。創業日が1900/3/31以前の場合は、入力不要です。</v>
      </c>
      <c r="K194" s="125"/>
      <c r="L194" s="125"/>
      <c r="M194" s="220"/>
      <c r="N194" s="221"/>
      <c r="O194" s="125"/>
      <c r="P194" s="220"/>
      <c r="Q194" s="125"/>
      <c r="R194" s="125"/>
      <c r="S194" s="125"/>
      <c r="T194" s="125"/>
      <c r="U194" s="125"/>
      <c r="V194" s="125"/>
      <c r="W194" s="125"/>
      <c r="X194" s="125"/>
      <c r="Y194" s="125"/>
      <c r="Z194" s="135"/>
      <c r="AA194" s="126"/>
    </row>
    <row r="195" spans="1:27" ht="20.100000000000001" customHeight="1" x14ac:dyDescent="0.15">
      <c r="A195" s="83"/>
      <c r="B195" s="83"/>
      <c r="C195" s="108"/>
      <c r="D195" s="104">
        <v>7</v>
      </c>
      <c r="E195" s="106" t="s">
        <v>28</v>
      </c>
      <c r="F195" s="106"/>
      <c r="G195" s="106"/>
      <c r="H195" s="106"/>
      <c r="I195" s="13"/>
      <c r="J195" s="19"/>
      <c r="K195" s="19"/>
      <c r="L195" s="19"/>
      <c r="M195" s="19"/>
      <c r="N195" s="222" t="s">
        <v>29</v>
      </c>
      <c r="O195" s="13"/>
      <c r="P195" s="18"/>
      <c r="Q195" s="18"/>
      <c r="R195" s="18"/>
      <c r="S195" s="223" t="s">
        <v>30</v>
      </c>
      <c r="U195" s="174"/>
      <c r="V195" s="174"/>
      <c r="W195" s="174"/>
      <c r="X195" s="174"/>
      <c r="Y195" s="174"/>
      <c r="Z195" s="218"/>
      <c r="AA195" s="126"/>
    </row>
    <row r="196" spans="1:27" ht="20.100000000000001" customHeight="1" x14ac:dyDescent="0.15">
      <c r="A196" s="83"/>
      <c r="B196" s="83"/>
      <c r="C196" s="108"/>
      <c r="D196" s="104"/>
      <c r="E196" s="215" t="s">
        <v>31</v>
      </c>
      <c r="F196" s="106"/>
      <c r="G196" s="106"/>
      <c r="H196" s="106"/>
      <c r="I196" s="219"/>
      <c r="J196" s="125" t="str">
        <f>日付例&amp;"　年月日を入力してください。"</f>
        <v>例)2024/4/1、R6/4/1　年月日を入力してください。</v>
      </c>
      <c r="K196" s="125"/>
      <c r="L196" s="125"/>
      <c r="M196" s="220"/>
      <c r="N196" s="221"/>
      <c r="O196" s="125"/>
      <c r="P196" s="220"/>
      <c r="Q196" s="125"/>
      <c r="R196" s="125"/>
      <c r="S196" s="125"/>
      <c r="T196" s="125"/>
      <c r="U196" s="125"/>
      <c r="V196" s="125"/>
      <c r="W196" s="125"/>
      <c r="X196" s="125"/>
      <c r="Y196" s="125"/>
      <c r="Z196" s="135"/>
      <c r="AA196" s="126"/>
    </row>
    <row r="197" spans="1:27" ht="20.100000000000001" customHeight="1" x14ac:dyDescent="0.15">
      <c r="A197" s="83"/>
      <c r="B197" s="83"/>
      <c r="C197" s="108"/>
      <c r="D197" s="104">
        <v>8</v>
      </c>
      <c r="E197" s="224" t="s">
        <v>104</v>
      </c>
      <c r="F197" s="106"/>
      <c r="G197" s="106"/>
      <c r="H197" s="106"/>
      <c r="I197" s="13"/>
      <c r="J197" s="19"/>
      <c r="K197" s="19"/>
      <c r="L197" s="19"/>
      <c r="M197" s="19"/>
      <c r="N197" s="111"/>
      <c r="O197" s="174"/>
      <c r="P197" s="173"/>
      <c r="Q197" s="174"/>
      <c r="R197" s="174"/>
      <c r="S197" s="174"/>
      <c r="T197" s="174"/>
      <c r="U197" s="174"/>
      <c r="V197" s="174"/>
      <c r="W197" s="174"/>
      <c r="X197" s="174"/>
      <c r="Y197" s="174"/>
      <c r="Z197" s="218"/>
      <c r="AA197" s="126"/>
    </row>
    <row r="198" spans="1:27" ht="20.100000000000001" customHeight="1" x14ac:dyDescent="0.15">
      <c r="A198" s="83"/>
      <c r="B198" s="83"/>
      <c r="C198" s="108"/>
      <c r="D198" s="104"/>
      <c r="E198" s="215" t="s">
        <v>85</v>
      </c>
      <c r="F198" s="106"/>
      <c r="G198" s="106"/>
      <c r="H198" s="106"/>
      <c r="I198" s="225"/>
      <c r="J198" s="125" t="str">
        <f>日付例&amp;"　年月日を入力してください。"</f>
        <v>例)2024/4/1、R6/4/1　年月日を入力してください。</v>
      </c>
      <c r="K198" s="125"/>
      <c r="L198" s="125"/>
      <c r="M198" s="220"/>
      <c r="N198" s="221"/>
      <c r="O198" s="125"/>
      <c r="P198" s="220"/>
      <c r="Q198" s="125"/>
      <c r="R198" s="125"/>
      <c r="X198" s="125"/>
      <c r="Y198" s="125"/>
      <c r="Z198" s="135"/>
      <c r="AA198" s="126"/>
    </row>
    <row r="199" spans="1:27" ht="20.100000000000001" customHeight="1" x14ac:dyDescent="0.15">
      <c r="A199" s="83"/>
      <c r="B199" s="83"/>
      <c r="C199" s="108"/>
      <c r="D199" s="104">
        <v>9</v>
      </c>
      <c r="E199" s="78" t="s">
        <v>112</v>
      </c>
      <c r="I199" s="105"/>
      <c r="J199" s="105"/>
      <c r="K199" s="105"/>
      <c r="L199" s="105"/>
      <c r="M199" s="106"/>
      <c r="N199" s="106"/>
      <c r="O199" s="106"/>
      <c r="P199" s="106"/>
      <c r="Q199" s="106"/>
      <c r="R199" s="106"/>
      <c r="S199" s="106"/>
      <c r="T199" s="106"/>
      <c r="U199" s="106"/>
      <c r="V199" s="106"/>
      <c r="W199" s="106"/>
      <c r="X199" s="106"/>
      <c r="Z199" s="107"/>
    </row>
    <row r="200" spans="1:27" ht="20.100000000000001" customHeight="1" x14ac:dyDescent="0.15">
      <c r="A200" s="83">
        <f>IFERROR(IF(TRIM($I200)="",1001,0),3)</f>
        <v>1001</v>
      </c>
      <c r="B200" s="83"/>
      <c r="C200" s="108"/>
      <c r="E200" s="226" t="s">
        <v>86</v>
      </c>
      <c r="F200" s="227"/>
      <c r="G200" s="227"/>
      <c r="H200" s="228"/>
      <c r="I200" s="20"/>
      <c r="J200" s="24"/>
      <c r="K200" s="24"/>
      <c r="L200" s="24"/>
      <c r="M200" s="25"/>
      <c r="Y200" s="106"/>
      <c r="Z200" s="107"/>
    </row>
    <row r="201" spans="1:27" ht="20.100000000000001" customHeight="1" x14ac:dyDescent="0.15">
      <c r="A201" s="83">
        <f>IFERROR(IF(TRIM($I201)="",1001,0),3)</f>
        <v>1001</v>
      </c>
      <c r="B201" s="83"/>
      <c r="C201" s="108"/>
      <c r="D201" s="104"/>
      <c r="E201" s="229" t="s">
        <v>87</v>
      </c>
      <c r="F201" s="230"/>
      <c r="G201" s="230"/>
      <c r="H201" s="231"/>
      <c r="I201" s="10"/>
      <c r="J201" s="26"/>
      <c r="K201" s="26"/>
      <c r="L201" s="26"/>
      <c r="M201" s="27"/>
      <c r="Y201" s="106"/>
      <c r="Z201" s="107"/>
    </row>
    <row r="202" spans="1:27" ht="20.100000000000001" customHeight="1" x14ac:dyDescent="0.15">
      <c r="A202" s="83">
        <f>IFERROR(IF(TRIM($I202)="",1001,0),3)</f>
        <v>1001</v>
      </c>
      <c r="B202" s="83"/>
      <c r="C202" s="108"/>
      <c r="D202" s="104"/>
      <c r="E202" s="232" t="s">
        <v>88</v>
      </c>
      <c r="F202" s="233"/>
      <c r="G202" s="233"/>
      <c r="H202" s="234"/>
      <c r="I202" s="10"/>
      <c r="J202" s="26"/>
      <c r="K202" s="26"/>
      <c r="L202" s="26"/>
      <c r="M202" s="27"/>
      <c r="Y202" s="106"/>
      <c r="Z202" s="107"/>
    </row>
    <row r="203" spans="1:27" ht="20.100000000000001" customHeight="1" x14ac:dyDescent="0.15">
      <c r="A203" s="83"/>
      <c r="B203" s="83"/>
      <c r="C203" s="108"/>
      <c r="D203" s="104"/>
      <c r="E203" s="229" t="s">
        <v>89</v>
      </c>
      <c r="F203" s="230"/>
      <c r="G203" s="230"/>
      <c r="H203" s="231"/>
      <c r="I203" s="235">
        <f>I200+I201+I202</f>
        <v>0</v>
      </c>
      <c r="J203" s="236"/>
      <c r="K203" s="236"/>
      <c r="L203" s="236"/>
      <c r="M203" s="237"/>
      <c r="Y203" s="106"/>
      <c r="Z203" s="107"/>
    </row>
    <row r="204" spans="1:27" ht="20.100000000000001" customHeight="1" x14ac:dyDescent="0.15">
      <c r="A204" s="83">
        <f>IFERROR(IF(TRIM($I204)="",1001,0),3)</f>
        <v>1001</v>
      </c>
      <c r="B204" s="83"/>
      <c r="C204" s="108"/>
      <c r="D204" s="104"/>
      <c r="E204" s="238" t="s">
        <v>90</v>
      </c>
      <c r="F204" s="239"/>
      <c r="G204" s="239"/>
      <c r="H204" s="240"/>
      <c r="I204" s="15"/>
      <c r="J204" s="16"/>
      <c r="K204" s="16"/>
      <c r="L204" s="16"/>
      <c r="M204" s="17"/>
      <c r="Y204" s="106"/>
      <c r="Z204" s="107"/>
    </row>
    <row r="205" spans="1:27" ht="20.100000000000001" customHeight="1" x14ac:dyDescent="0.15">
      <c r="A205" s="83"/>
      <c r="B205" s="83"/>
      <c r="C205" s="108"/>
      <c r="D205" s="104"/>
      <c r="E205" s="109"/>
      <c r="F205" s="110"/>
      <c r="G205" s="111"/>
      <c r="H205" s="111"/>
      <c r="I205" s="217"/>
      <c r="J205" s="111"/>
      <c r="K205" s="111"/>
      <c r="Y205" s="106"/>
      <c r="Z205" s="107"/>
    </row>
    <row r="206" spans="1:27" ht="20.100000000000001" customHeight="1" x14ac:dyDescent="0.15">
      <c r="A206" s="83"/>
      <c r="B206" s="83"/>
      <c r="C206" s="108"/>
      <c r="D206" s="104">
        <v>10</v>
      </c>
      <c r="E206" s="78" t="s">
        <v>32</v>
      </c>
      <c r="I206" s="4"/>
      <c r="J206" s="14"/>
      <c r="K206" s="14"/>
      <c r="L206" s="14"/>
      <c r="M206" s="14"/>
      <c r="N206" s="106"/>
      <c r="O206" s="106"/>
      <c r="P206" s="106"/>
      <c r="Q206" s="106"/>
      <c r="R206" s="106"/>
      <c r="S206" s="106"/>
      <c r="T206" s="106"/>
      <c r="U206" s="106"/>
      <c r="V206" s="106"/>
      <c r="W206" s="106"/>
      <c r="X206" s="106"/>
      <c r="Y206" s="106"/>
      <c r="Z206" s="124"/>
    </row>
    <row r="207" spans="1:27" ht="60" customHeight="1" x14ac:dyDescent="0.15">
      <c r="A207" s="83"/>
      <c r="B207" s="83"/>
      <c r="C207" s="126"/>
      <c r="D207" s="106"/>
      <c r="E207" s="106"/>
      <c r="F207" s="106"/>
      <c r="G207" s="106"/>
      <c r="H207" s="106"/>
      <c r="I207" s="121"/>
      <c r="J207" s="131" t="s">
        <v>107</v>
      </c>
      <c r="K207" s="131"/>
      <c r="L207" s="131"/>
      <c r="M207" s="131"/>
      <c r="N207" s="131"/>
      <c r="O207" s="131"/>
      <c r="P207" s="131"/>
      <c r="Q207" s="131"/>
      <c r="R207" s="131"/>
      <c r="S207" s="131"/>
      <c r="T207" s="131"/>
      <c r="U207" s="131"/>
      <c r="V207" s="131"/>
      <c r="W207" s="131"/>
      <c r="X207" s="131"/>
      <c r="Y207" s="131"/>
      <c r="Z207" s="124"/>
    </row>
    <row r="208" spans="1:27" ht="20.100000000000001" customHeight="1" x14ac:dyDescent="0.15">
      <c r="A208" s="83"/>
      <c r="B208" s="83"/>
      <c r="C208" s="99"/>
      <c r="D208" s="104">
        <v>11</v>
      </c>
      <c r="E208" s="106" t="s">
        <v>33</v>
      </c>
      <c r="F208" s="142"/>
      <c r="G208" s="142"/>
      <c r="H208" s="142"/>
      <c r="I208" s="106"/>
      <c r="J208" s="106"/>
      <c r="K208" s="106"/>
      <c r="L208" s="106"/>
      <c r="M208" s="106"/>
      <c r="N208" s="106"/>
      <c r="O208" s="106"/>
      <c r="P208" s="106"/>
      <c r="Q208" s="106"/>
      <c r="R208" s="106"/>
      <c r="S208" s="106"/>
      <c r="T208" s="106"/>
      <c r="U208" s="106"/>
      <c r="V208" s="106"/>
      <c r="W208" s="106"/>
      <c r="X208" s="106"/>
      <c r="Y208" s="106"/>
      <c r="Z208" s="124"/>
      <c r="AA208" s="126"/>
    </row>
    <row r="209" spans="1:27" ht="20.100000000000001" customHeight="1" x14ac:dyDescent="0.15">
      <c r="A209" s="83"/>
      <c r="B209" s="83"/>
      <c r="C209" s="108"/>
      <c r="D209" s="107"/>
      <c r="E209" s="241" t="s">
        <v>7</v>
      </c>
      <c r="F209" s="242"/>
      <c r="G209" s="242"/>
      <c r="H209" s="243"/>
      <c r="I209" s="244" t="s">
        <v>91</v>
      </c>
      <c r="J209" s="245"/>
      <c r="K209" s="245"/>
      <c r="L209" s="245"/>
      <c r="M209" s="246"/>
      <c r="Z209" s="107"/>
      <c r="AA209" s="126"/>
    </row>
    <row r="210" spans="1:27" ht="20.100000000000001" customHeight="1" x14ac:dyDescent="0.15">
      <c r="A210" s="83"/>
      <c r="B210" s="83"/>
      <c r="C210" s="108"/>
      <c r="D210" s="107"/>
      <c r="E210" s="247" t="s">
        <v>34</v>
      </c>
      <c r="F210" s="248"/>
      <c r="G210" s="248"/>
      <c r="H210" s="249"/>
      <c r="I210" s="20"/>
      <c r="J210" s="21"/>
      <c r="K210" s="21"/>
      <c r="L210" s="21"/>
      <c r="M210" s="22"/>
      <c r="Z210" s="107"/>
      <c r="AA210" s="126"/>
    </row>
    <row r="211" spans="1:27" ht="20.100000000000001" customHeight="1" x14ac:dyDescent="0.15">
      <c r="A211" s="83"/>
      <c r="B211" s="83"/>
      <c r="C211" s="108"/>
      <c r="D211" s="107"/>
      <c r="E211" s="250" t="s">
        <v>35</v>
      </c>
      <c r="F211" s="251"/>
      <c r="G211" s="251"/>
      <c r="H211" s="252"/>
      <c r="I211" s="10"/>
      <c r="J211" s="11"/>
      <c r="K211" s="11"/>
      <c r="L211" s="11"/>
      <c r="M211" s="12"/>
      <c r="Z211" s="107"/>
      <c r="AA211" s="126"/>
    </row>
    <row r="212" spans="1:27" ht="20.100000000000001" customHeight="1" x14ac:dyDescent="0.15">
      <c r="A212" s="83"/>
      <c r="B212" s="83"/>
      <c r="C212" s="108"/>
      <c r="D212" s="107"/>
      <c r="E212" s="250" t="s">
        <v>36</v>
      </c>
      <c r="F212" s="251"/>
      <c r="G212" s="251"/>
      <c r="H212" s="252"/>
      <c r="I212" s="10"/>
      <c r="J212" s="11"/>
      <c r="K212" s="11"/>
      <c r="L212" s="11"/>
      <c r="M212" s="12"/>
      <c r="Z212" s="107"/>
      <c r="AA212" s="126"/>
    </row>
    <row r="213" spans="1:27" ht="20.100000000000001" customHeight="1" thickBot="1" x14ac:dyDescent="0.2">
      <c r="A213" s="83"/>
      <c r="B213" s="83"/>
      <c r="C213" s="108"/>
      <c r="D213" s="107"/>
      <c r="E213" s="253" t="s">
        <v>37</v>
      </c>
      <c r="F213" s="254"/>
      <c r="G213" s="254"/>
      <c r="H213" s="255"/>
      <c r="I213" s="30"/>
      <c r="J213" s="31"/>
      <c r="K213" s="31"/>
      <c r="L213" s="31"/>
      <c r="M213" s="32"/>
      <c r="Z213" s="107"/>
      <c r="AA213" s="126"/>
    </row>
    <row r="214" spans="1:27" ht="20.100000000000001" customHeight="1" thickTop="1" x14ac:dyDescent="0.15">
      <c r="A214" s="83"/>
      <c r="B214" s="83"/>
      <c r="C214" s="108"/>
      <c r="E214" s="256" t="s">
        <v>92</v>
      </c>
      <c r="F214" s="257"/>
      <c r="G214" s="257"/>
      <c r="H214" s="258"/>
      <c r="I214" s="259">
        <f>I210+I212+I213</f>
        <v>0</v>
      </c>
      <c r="J214" s="260"/>
      <c r="K214" s="260"/>
      <c r="L214" s="260"/>
      <c r="M214" s="261"/>
      <c r="Z214" s="107"/>
      <c r="AA214" s="126"/>
    </row>
    <row r="215" spans="1:27" ht="20.100000000000001" customHeight="1" x14ac:dyDescent="0.15">
      <c r="A215" s="83"/>
      <c r="B215" s="83"/>
      <c r="C215" s="108"/>
      <c r="D215" s="104"/>
      <c r="E215" s="106"/>
      <c r="F215" s="106"/>
      <c r="G215" s="106"/>
      <c r="H215" s="106"/>
      <c r="I215" s="174"/>
      <c r="J215" s="174"/>
      <c r="K215" s="174"/>
      <c r="L215" s="111"/>
      <c r="M215" s="111"/>
      <c r="N215" s="111"/>
      <c r="O215" s="174"/>
      <c r="P215" s="174"/>
      <c r="Q215" s="174"/>
      <c r="R215" s="174"/>
      <c r="S215" s="174"/>
      <c r="T215" s="174"/>
      <c r="U215" s="174"/>
      <c r="V215" s="174"/>
      <c r="W215" s="174"/>
      <c r="X215" s="174"/>
      <c r="Y215" s="174"/>
      <c r="Z215" s="218"/>
      <c r="AA215" s="126"/>
    </row>
    <row r="216" spans="1:27" ht="20.100000000000001" customHeight="1" x14ac:dyDescent="0.15">
      <c r="A216" s="83"/>
      <c r="B216" s="83"/>
      <c r="C216" s="108"/>
      <c r="D216" s="104">
        <v>12</v>
      </c>
      <c r="E216" s="106" t="s">
        <v>38</v>
      </c>
      <c r="F216" s="106"/>
      <c r="G216" s="106"/>
      <c r="H216" s="106"/>
      <c r="I216" s="149"/>
      <c r="Z216" s="107"/>
      <c r="AA216" s="126"/>
    </row>
    <row r="217" spans="1:27" ht="20.100000000000001" customHeight="1" x14ac:dyDescent="0.15">
      <c r="A217" s="83"/>
      <c r="B217" s="83"/>
      <c r="C217" s="108"/>
      <c r="D217" s="107"/>
      <c r="E217" s="241" t="s">
        <v>7</v>
      </c>
      <c r="F217" s="242"/>
      <c r="G217" s="242"/>
      <c r="H217" s="243"/>
      <c r="I217" s="244" t="s">
        <v>93</v>
      </c>
      <c r="J217" s="245"/>
      <c r="K217" s="245"/>
      <c r="L217" s="245"/>
      <c r="M217" s="246"/>
      <c r="Z217" s="107"/>
      <c r="AA217" s="126"/>
    </row>
    <row r="218" spans="1:27" ht="20.100000000000001" customHeight="1" x14ac:dyDescent="0.15">
      <c r="A218" s="83"/>
      <c r="B218" s="83"/>
      <c r="C218" s="108"/>
      <c r="D218" s="104"/>
      <c r="E218" s="262" t="s">
        <v>94</v>
      </c>
      <c r="F218" s="263"/>
      <c r="G218" s="263"/>
      <c r="H218" s="264"/>
      <c r="I218" s="20"/>
      <c r="J218" s="21"/>
      <c r="K218" s="21"/>
      <c r="L218" s="21"/>
      <c r="M218" s="22"/>
      <c r="N218" s="78" t="s">
        <v>95</v>
      </c>
      <c r="Z218" s="107"/>
      <c r="AA218" s="126"/>
    </row>
    <row r="219" spans="1:27" ht="20.100000000000001" customHeight="1" thickBot="1" x14ac:dyDescent="0.2">
      <c r="A219" s="83"/>
      <c r="B219" s="83"/>
      <c r="C219" s="108"/>
      <c r="D219" s="104"/>
      <c r="E219" s="265" t="s">
        <v>96</v>
      </c>
      <c r="F219" s="266"/>
      <c r="G219" s="266"/>
      <c r="H219" s="267"/>
      <c r="I219" s="30"/>
      <c r="J219" s="31"/>
      <c r="K219" s="31"/>
      <c r="L219" s="31"/>
      <c r="M219" s="32"/>
      <c r="N219" s="78" t="s">
        <v>95</v>
      </c>
      <c r="Z219" s="107"/>
      <c r="AA219" s="126"/>
    </row>
    <row r="220" spans="1:27" ht="20.100000000000001" customHeight="1" thickTop="1" x14ac:dyDescent="0.15">
      <c r="A220" s="83"/>
      <c r="B220" s="83"/>
      <c r="C220" s="108"/>
      <c r="D220" s="104"/>
      <c r="E220" s="268" t="s">
        <v>39</v>
      </c>
      <c r="F220" s="269"/>
      <c r="G220" s="269"/>
      <c r="H220" s="270"/>
      <c r="I220" s="271" t="str">
        <f>IFERROR(ROUND(I218*100/I219,1),"")</f>
        <v/>
      </c>
      <c r="J220" s="272"/>
      <c r="K220" s="272"/>
      <c r="L220" s="272"/>
      <c r="M220" s="273"/>
      <c r="N220" s="78" t="s">
        <v>11</v>
      </c>
      <c r="Z220" s="107"/>
      <c r="AA220" s="126"/>
    </row>
    <row r="221" spans="1:27" ht="20.100000000000001" customHeight="1" x14ac:dyDescent="0.15">
      <c r="A221" s="83"/>
      <c r="B221" s="83"/>
      <c r="C221" s="108"/>
      <c r="D221" s="104"/>
      <c r="E221" s="174"/>
      <c r="F221" s="174"/>
      <c r="G221" s="174"/>
      <c r="H221" s="174"/>
      <c r="I221" s="174"/>
      <c r="J221" s="174"/>
      <c r="K221" s="174"/>
      <c r="L221" s="174"/>
      <c r="M221" s="174"/>
      <c r="N221" s="174"/>
      <c r="O221" s="174"/>
      <c r="P221" s="174"/>
      <c r="Q221" s="174"/>
      <c r="R221" s="174"/>
      <c r="S221" s="174"/>
      <c r="T221" s="174"/>
      <c r="U221" s="174"/>
      <c r="V221" s="174"/>
      <c r="W221" s="174"/>
      <c r="X221" s="174"/>
      <c r="Y221" s="174"/>
      <c r="Z221" s="218"/>
      <c r="AA221" s="126"/>
    </row>
    <row r="222" spans="1:27" ht="20.100000000000001" customHeight="1" x14ac:dyDescent="0.15">
      <c r="A222" s="83"/>
      <c r="B222" s="83"/>
      <c r="C222" s="108"/>
      <c r="D222" s="104">
        <v>13</v>
      </c>
      <c r="E222" s="223" t="s">
        <v>387</v>
      </c>
      <c r="F222" s="174"/>
      <c r="G222" s="174"/>
      <c r="H222" s="174"/>
      <c r="I222" s="72"/>
      <c r="J222" s="73"/>
      <c r="K222" s="73"/>
      <c r="L222" s="73"/>
      <c r="M222" s="73"/>
      <c r="N222" s="73"/>
      <c r="O222" s="73"/>
      <c r="P222" s="73"/>
      <c r="Q222" s="73"/>
      <c r="R222" s="73"/>
      <c r="S222" s="73"/>
      <c r="T222" s="73"/>
      <c r="U222" s="73"/>
      <c r="V222" s="73"/>
      <c r="W222" s="73"/>
      <c r="X222" s="73"/>
      <c r="Y222" s="73"/>
      <c r="Z222" s="218"/>
      <c r="AA222" s="106"/>
    </row>
    <row r="223" spans="1:27" ht="20.100000000000001" customHeight="1" x14ac:dyDescent="0.15">
      <c r="A223" s="83"/>
      <c r="B223" s="83"/>
      <c r="C223" s="108"/>
      <c r="D223" s="104"/>
      <c r="E223" s="174"/>
      <c r="F223" s="174"/>
      <c r="G223" s="174"/>
      <c r="H223" s="174"/>
      <c r="I223" s="174"/>
      <c r="J223" s="125" t="s">
        <v>370</v>
      </c>
      <c r="K223" s="174"/>
      <c r="L223" s="174"/>
      <c r="M223" s="174"/>
      <c r="N223" s="174"/>
      <c r="O223" s="174"/>
      <c r="P223" s="174"/>
      <c r="Q223" s="174"/>
      <c r="R223" s="174"/>
      <c r="S223" s="174"/>
      <c r="T223" s="174"/>
      <c r="U223" s="174"/>
      <c r="V223" s="174"/>
      <c r="W223" s="174"/>
      <c r="X223" s="174"/>
      <c r="Y223" s="174"/>
      <c r="Z223" s="218"/>
      <c r="AA223" s="106"/>
    </row>
    <row r="224" spans="1:27" ht="20.100000000000001" customHeight="1" x14ac:dyDescent="0.15">
      <c r="A224" s="83">
        <f>IFERROR(IF(TRIM($I224)="",1001,0),3)</f>
        <v>1001</v>
      </c>
      <c r="B224" s="83"/>
      <c r="C224" s="108"/>
      <c r="D224" s="104">
        <v>14</v>
      </c>
      <c r="E224" s="78" t="s">
        <v>362</v>
      </c>
      <c r="I224" s="4"/>
      <c r="J224" s="14"/>
      <c r="K224" s="14"/>
      <c r="L224" s="14"/>
      <c r="M224" s="14"/>
      <c r="N224" s="106"/>
      <c r="O224" s="106"/>
      <c r="P224" s="106"/>
      <c r="Q224" s="106"/>
      <c r="R224" s="106"/>
      <c r="S224" s="106"/>
      <c r="T224" s="106"/>
      <c r="U224" s="106"/>
      <c r="V224" s="106"/>
      <c r="W224" s="106"/>
      <c r="X224" s="106"/>
      <c r="Y224" s="106"/>
      <c r="Z224" s="124"/>
    </row>
    <row r="225" spans="1:27" ht="30" customHeight="1" x14ac:dyDescent="0.15">
      <c r="A225" s="83"/>
      <c r="B225" s="83"/>
      <c r="C225" s="126"/>
      <c r="D225" s="106"/>
      <c r="E225" s="145" t="s">
        <v>363</v>
      </c>
      <c r="F225" s="106"/>
      <c r="G225" s="106"/>
      <c r="H225" s="106"/>
      <c r="I225" s="121"/>
      <c r="J225" s="131" t="s">
        <v>364</v>
      </c>
      <c r="K225" s="131"/>
      <c r="L225" s="131"/>
      <c r="M225" s="131"/>
      <c r="N225" s="131"/>
      <c r="O225" s="131"/>
      <c r="P225" s="131"/>
      <c r="Q225" s="131"/>
      <c r="R225" s="131"/>
      <c r="S225" s="131"/>
      <c r="T225" s="131"/>
      <c r="U225" s="131"/>
      <c r="V225" s="131"/>
      <c r="W225" s="131"/>
      <c r="X225" s="131"/>
      <c r="Y225" s="131"/>
      <c r="Z225" s="124"/>
    </row>
    <row r="226" spans="1:27" ht="20.100000000000001" customHeight="1" x14ac:dyDescent="0.15">
      <c r="A226" s="83">
        <f>IFERROR(IF(TRIM($I226)="",1001,0),3)</f>
        <v>1001</v>
      </c>
      <c r="B226" s="83"/>
      <c r="C226" s="108"/>
      <c r="D226" s="104">
        <v>15</v>
      </c>
      <c r="E226" s="78" t="s">
        <v>369</v>
      </c>
      <c r="I226" s="4"/>
      <c r="J226" s="14"/>
      <c r="K226" s="14"/>
      <c r="L226" s="14"/>
      <c r="M226" s="14"/>
      <c r="N226" s="106"/>
      <c r="O226" s="106"/>
      <c r="P226" s="106"/>
      <c r="Q226" s="106"/>
      <c r="R226" s="106"/>
      <c r="S226" s="106"/>
      <c r="T226" s="106"/>
      <c r="U226" s="106"/>
      <c r="V226" s="106"/>
      <c r="W226" s="106"/>
      <c r="X226" s="106"/>
      <c r="Y226" s="106"/>
      <c r="Z226" s="124"/>
    </row>
    <row r="227" spans="1:27" ht="19.899999999999999" customHeight="1" x14ac:dyDescent="0.15">
      <c r="A227" s="83"/>
      <c r="B227" s="83"/>
      <c r="C227" s="126"/>
      <c r="D227" s="106"/>
      <c r="E227" s="145" t="s">
        <v>363</v>
      </c>
      <c r="F227" s="106"/>
      <c r="G227" s="106"/>
      <c r="H227" s="106"/>
      <c r="I227" s="121"/>
      <c r="J227" s="125" t="s">
        <v>370</v>
      </c>
      <c r="K227" s="125"/>
      <c r="L227" s="125"/>
      <c r="M227" s="125"/>
      <c r="N227" s="125"/>
      <c r="O227" s="125"/>
      <c r="P227" s="125"/>
      <c r="Q227" s="125"/>
      <c r="R227" s="125"/>
      <c r="S227" s="125"/>
      <c r="T227" s="125"/>
      <c r="U227" s="125"/>
      <c r="V227" s="125"/>
      <c r="W227" s="125"/>
      <c r="X227" s="125"/>
      <c r="Y227" s="125"/>
      <c r="Z227" s="124"/>
    </row>
    <row r="228" spans="1:27" ht="20.100000000000001" customHeight="1" x14ac:dyDescent="0.15">
      <c r="A228" s="83"/>
      <c r="B228" s="83"/>
      <c r="C228" s="136"/>
      <c r="D228" s="117"/>
      <c r="E228" s="117"/>
      <c r="F228" s="117"/>
      <c r="G228" s="117"/>
      <c r="H228" s="117"/>
      <c r="I228" s="117"/>
      <c r="J228" s="137"/>
      <c r="K228" s="137"/>
      <c r="L228" s="137"/>
      <c r="M228" s="159"/>
      <c r="N228" s="137"/>
      <c r="O228" s="137"/>
      <c r="P228" s="159"/>
      <c r="Q228" s="137"/>
      <c r="R228" s="137"/>
      <c r="S228" s="137"/>
      <c r="T228" s="137"/>
      <c r="U228" s="137"/>
      <c r="V228" s="137"/>
      <c r="W228" s="137"/>
      <c r="X228" s="137"/>
      <c r="Y228" s="137"/>
      <c r="Z228" s="274"/>
      <c r="AA228" s="126"/>
    </row>
    <row r="229" spans="1:27" ht="20.100000000000001" customHeight="1" x14ac:dyDescent="0.15">
      <c r="A229" s="83"/>
      <c r="B229" s="83"/>
      <c r="C229" s="106"/>
      <c r="D229" s="106"/>
      <c r="E229" s="106"/>
      <c r="F229" s="106"/>
      <c r="G229" s="106"/>
      <c r="H229" s="106"/>
      <c r="I229" s="106"/>
      <c r="J229" s="140"/>
      <c r="K229" s="140"/>
      <c r="L229" s="140"/>
      <c r="M229" s="160"/>
      <c r="N229" s="140"/>
      <c r="O229" s="140"/>
      <c r="P229" s="160"/>
      <c r="Q229" s="140"/>
      <c r="R229" s="140"/>
      <c r="S229" s="140"/>
      <c r="T229" s="140"/>
      <c r="U229" s="140"/>
      <c r="V229" s="140"/>
      <c r="W229" s="140"/>
      <c r="X229" s="140"/>
      <c r="Y229" s="140"/>
      <c r="Z229" s="140"/>
      <c r="AA229" s="140"/>
    </row>
    <row r="230" spans="1:27" ht="20.100000000000001" customHeight="1" x14ac:dyDescent="0.15">
      <c r="A230" s="169"/>
      <c r="B230" s="83"/>
      <c r="C230" s="106"/>
      <c r="D230" s="106"/>
      <c r="E230" s="106"/>
      <c r="F230" s="106"/>
      <c r="G230" s="106"/>
      <c r="H230" s="106"/>
      <c r="I230" s="140"/>
      <c r="J230" s="106"/>
      <c r="K230" s="106"/>
      <c r="L230" s="148"/>
      <c r="M230" s="106"/>
      <c r="N230" s="106"/>
      <c r="O230" s="106"/>
      <c r="P230" s="106"/>
      <c r="Q230" s="106"/>
      <c r="R230" s="106"/>
      <c r="S230" s="106"/>
      <c r="T230" s="106"/>
      <c r="U230" s="106"/>
      <c r="V230" s="106"/>
      <c r="W230" s="106"/>
      <c r="X230" s="106"/>
      <c r="Y230" s="106"/>
      <c r="Z230" s="106"/>
    </row>
    <row r="231" spans="1:27" ht="20.100000000000001" customHeight="1" x14ac:dyDescent="0.15">
      <c r="A231" s="169"/>
      <c r="B231" s="83"/>
      <c r="C231" s="94" t="s">
        <v>43</v>
      </c>
      <c r="D231" s="95"/>
      <c r="E231" s="95"/>
      <c r="F231" s="95"/>
      <c r="G231" s="95"/>
      <c r="H231" s="95"/>
      <c r="I231" s="96"/>
      <c r="L231" s="141"/>
    </row>
    <row r="232" spans="1:27" ht="20.100000000000001" customHeight="1" x14ac:dyDescent="0.15">
      <c r="A232" s="169"/>
      <c r="B232" s="83"/>
      <c r="C232" s="99"/>
      <c r="D232" s="142"/>
      <c r="E232" s="142"/>
      <c r="F232" s="142"/>
      <c r="G232" s="142"/>
      <c r="H232" s="142"/>
      <c r="I232" s="142"/>
      <c r="J232" s="101"/>
      <c r="K232" s="101"/>
      <c r="L232" s="152"/>
      <c r="M232" s="152"/>
      <c r="N232" s="101"/>
      <c r="O232" s="101"/>
      <c r="P232" s="101"/>
      <c r="Q232" s="101"/>
      <c r="R232" s="101"/>
      <c r="S232" s="101"/>
      <c r="T232" s="101"/>
      <c r="U232" s="101"/>
      <c r="V232" s="101"/>
      <c r="W232" s="101"/>
      <c r="X232" s="101"/>
      <c r="Y232" s="101"/>
      <c r="Z232" s="143"/>
    </row>
    <row r="233" spans="1:27" ht="20.100000000000001" hidden="1" customHeight="1" x14ac:dyDescent="0.15">
      <c r="A233" s="169"/>
      <c r="B233" s="83"/>
      <c r="C233" s="99"/>
      <c r="D233" s="142"/>
      <c r="E233" s="142"/>
      <c r="F233" s="142"/>
      <c r="G233" s="142"/>
      <c r="H233" s="142"/>
      <c r="I233" s="142"/>
      <c r="J233" s="106"/>
      <c r="K233" s="106"/>
      <c r="L233" s="148"/>
      <c r="M233" s="148"/>
      <c r="N233" s="106"/>
      <c r="O233" s="106"/>
      <c r="P233" s="106"/>
      <c r="Q233" s="106"/>
      <c r="R233" s="106"/>
      <c r="S233" s="106"/>
      <c r="T233" s="106"/>
      <c r="U233" s="106"/>
      <c r="V233" s="106"/>
      <c r="W233" s="106"/>
      <c r="X233" s="106"/>
      <c r="Y233" s="106"/>
      <c r="Z233" s="124"/>
    </row>
    <row r="234" spans="1:27" ht="20.100000000000001" customHeight="1" x14ac:dyDescent="0.15">
      <c r="A234" s="169"/>
      <c r="B234" s="83"/>
      <c r="C234" s="108"/>
      <c r="D234" s="104">
        <v>1</v>
      </c>
      <c r="E234" s="78" t="s">
        <v>42</v>
      </c>
      <c r="J234" s="122"/>
      <c r="K234" s="122"/>
      <c r="L234" s="156"/>
      <c r="M234" s="122"/>
      <c r="N234" s="122"/>
      <c r="O234" s="156"/>
      <c r="P234" s="122"/>
      <c r="Q234" s="122"/>
      <c r="R234" s="156"/>
      <c r="S234" s="122"/>
      <c r="T234" s="122"/>
      <c r="U234" s="122"/>
      <c r="V234" s="122"/>
      <c r="W234" s="122"/>
      <c r="X234" s="122"/>
      <c r="Y234" s="122"/>
      <c r="Z234" s="124"/>
    </row>
    <row r="235" spans="1:27" ht="30" customHeight="1" x14ac:dyDescent="0.15">
      <c r="A235" s="169"/>
      <c r="B235" s="83"/>
      <c r="C235" s="108"/>
      <c r="D235" s="104"/>
      <c r="E235" s="275" t="s">
        <v>99</v>
      </c>
      <c r="F235" s="275"/>
      <c r="G235" s="275"/>
      <c r="H235" s="275"/>
      <c r="I235" s="275"/>
      <c r="J235" s="275"/>
      <c r="K235" s="275"/>
      <c r="L235" s="275"/>
      <c r="M235" s="275"/>
      <c r="N235" s="275"/>
      <c r="O235" s="275"/>
      <c r="P235" s="275"/>
      <c r="Q235" s="275"/>
      <c r="R235" s="275"/>
      <c r="S235" s="275"/>
      <c r="T235" s="275"/>
      <c r="U235" s="275"/>
      <c r="V235" s="275"/>
      <c r="W235" s="275"/>
      <c r="X235" s="275"/>
      <c r="Y235" s="275"/>
      <c r="Z235" s="124"/>
    </row>
    <row r="236" spans="1:27" ht="20.100000000000001" customHeight="1" x14ac:dyDescent="0.15">
      <c r="A236" s="169"/>
      <c r="B236" s="83"/>
      <c r="C236" s="99"/>
      <c r="D236" s="218"/>
      <c r="E236" s="276" t="s">
        <v>97</v>
      </c>
      <c r="F236" s="277"/>
      <c r="G236" s="277"/>
      <c r="H236" s="277"/>
      <c r="I236" s="277"/>
      <c r="J236" s="277"/>
      <c r="K236" s="277"/>
      <c r="L236" s="277"/>
      <c r="M236" s="277"/>
      <c r="N236" s="277"/>
      <c r="O236" s="277"/>
      <c r="P236" s="276" t="s">
        <v>98</v>
      </c>
      <c r="Q236" s="277"/>
      <c r="R236" s="277"/>
      <c r="S236" s="277"/>
      <c r="T236" s="277"/>
      <c r="U236" s="278"/>
      <c r="V236" s="279" t="s">
        <v>100</v>
      </c>
      <c r="W236" s="280"/>
      <c r="X236" s="280"/>
      <c r="Y236" s="281"/>
      <c r="Z236" s="107"/>
    </row>
    <row r="237" spans="1:27" ht="20.100000000000001" customHeight="1" x14ac:dyDescent="0.15">
      <c r="A237" s="169"/>
      <c r="B237" s="83"/>
      <c r="C237" s="99"/>
      <c r="D237" s="218"/>
      <c r="E237" s="33"/>
      <c r="F237" s="34"/>
      <c r="G237" s="34"/>
      <c r="H237" s="34"/>
      <c r="I237" s="34"/>
      <c r="J237" s="282" t="s">
        <v>18</v>
      </c>
      <c r="K237" s="42"/>
      <c r="L237" s="34"/>
      <c r="M237" s="34"/>
      <c r="N237" s="34"/>
      <c r="O237" s="283" t="s">
        <v>18</v>
      </c>
      <c r="P237" s="33"/>
      <c r="Q237" s="34"/>
      <c r="R237" s="34"/>
      <c r="S237" s="282" t="s">
        <v>18</v>
      </c>
      <c r="T237" s="3"/>
      <c r="U237" s="284" t="s">
        <v>18</v>
      </c>
      <c r="V237" s="285"/>
      <c r="W237" s="286"/>
      <c r="X237" s="286"/>
      <c r="Y237" s="287"/>
      <c r="Z237" s="107"/>
    </row>
    <row r="238" spans="1:27" ht="20.100000000000001" customHeight="1" x14ac:dyDescent="0.15">
      <c r="A238" s="169"/>
      <c r="B238" s="83"/>
      <c r="C238" s="99"/>
      <c r="D238" s="218"/>
      <c r="E238" s="35"/>
      <c r="F238" s="36"/>
      <c r="G238" s="36"/>
      <c r="H238" s="36"/>
      <c r="I238" s="36"/>
      <c r="J238" s="288" t="s">
        <v>17</v>
      </c>
      <c r="K238" s="43"/>
      <c r="L238" s="36"/>
      <c r="M238" s="36"/>
      <c r="N238" s="36"/>
      <c r="O238" s="289" t="s">
        <v>17</v>
      </c>
      <c r="P238" s="35"/>
      <c r="Q238" s="36"/>
      <c r="R238" s="36"/>
      <c r="S238" s="290" t="s">
        <v>17</v>
      </c>
      <c r="T238" s="2"/>
      <c r="U238" s="291" t="s">
        <v>17</v>
      </c>
      <c r="V238" s="292"/>
      <c r="W238" s="293"/>
      <c r="X238" s="293"/>
      <c r="Y238" s="294"/>
      <c r="Z238" s="107"/>
    </row>
    <row r="239" spans="1:27" ht="20.100000000000001" customHeight="1" x14ac:dyDescent="0.15">
      <c r="A239" s="169"/>
      <c r="B239" s="83"/>
      <c r="C239" s="99"/>
      <c r="D239" s="218"/>
      <c r="E239" s="39"/>
      <c r="F239" s="40"/>
      <c r="G239" s="40"/>
      <c r="H239" s="40"/>
      <c r="I239" s="40"/>
      <c r="J239" s="41"/>
      <c r="K239" s="44"/>
      <c r="L239" s="40"/>
      <c r="M239" s="40"/>
      <c r="N239" s="40"/>
      <c r="O239" s="45"/>
      <c r="P239" s="39"/>
      <c r="Q239" s="40"/>
      <c r="R239" s="40"/>
      <c r="S239" s="69"/>
      <c r="T239" s="44"/>
      <c r="U239" s="45"/>
      <c r="V239" s="39"/>
      <c r="W239" s="70"/>
      <c r="X239" s="70"/>
      <c r="Y239" s="71"/>
      <c r="Z239" s="107"/>
    </row>
    <row r="240" spans="1:27" ht="30" customHeight="1" x14ac:dyDescent="0.15">
      <c r="A240" s="169"/>
      <c r="B240" s="83"/>
      <c r="C240" s="108"/>
      <c r="D240" s="104"/>
      <c r="E240" s="295" t="str">
        <f>"*1 "&amp;日付例&amp;"　年月日を入力してください。"</f>
        <v>*1 例)2024/4/1、R6/4/1　年月日を入力してください。</v>
      </c>
      <c r="F240" s="296"/>
      <c r="G240" s="296"/>
      <c r="H240" s="296"/>
      <c r="Z240" s="124"/>
    </row>
    <row r="241" spans="1:26" ht="20.100000000000001" customHeight="1" x14ac:dyDescent="0.15">
      <c r="A241" s="169"/>
      <c r="B241" s="83"/>
      <c r="C241" s="108"/>
      <c r="D241" s="104">
        <v>2</v>
      </c>
      <c r="E241" s="78" t="s">
        <v>2</v>
      </c>
      <c r="J241" s="122"/>
      <c r="K241" s="122"/>
      <c r="L241" s="156"/>
      <c r="M241" s="122"/>
      <c r="N241" s="122"/>
      <c r="O241" s="156"/>
      <c r="P241" s="122"/>
      <c r="Q241" s="122"/>
      <c r="R241" s="156"/>
      <c r="S241" s="122"/>
      <c r="T241" s="122"/>
      <c r="U241" s="122"/>
      <c r="V241" s="122"/>
      <c r="W241" s="122"/>
      <c r="X241" s="122"/>
      <c r="Y241" s="122"/>
      <c r="Z241" s="124"/>
    </row>
    <row r="242" spans="1:26" ht="20.100000000000001" customHeight="1" x14ac:dyDescent="0.15">
      <c r="A242" s="169"/>
      <c r="B242" s="83"/>
      <c r="C242" s="108"/>
      <c r="D242" s="104"/>
      <c r="E242" s="297" t="s">
        <v>3</v>
      </c>
      <c r="F242" s="298"/>
      <c r="G242" s="298"/>
      <c r="H242" s="299"/>
      <c r="I242" s="20"/>
      <c r="J242" s="21"/>
      <c r="K242" s="21"/>
      <c r="L242" s="21"/>
      <c r="M242" s="22"/>
      <c r="P242" s="296"/>
      <c r="Q242" s="296"/>
      <c r="R242" s="296"/>
      <c r="S242" s="122"/>
      <c r="T242" s="122"/>
      <c r="U242" s="122"/>
      <c r="V242" s="122"/>
      <c r="W242" s="122"/>
      <c r="X242" s="122"/>
      <c r="Y242" s="122"/>
      <c r="Z242" s="124"/>
    </row>
    <row r="243" spans="1:26" ht="20.100000000000001" customHeight="1" x14ac:dyDescent="0.15">
      <c r="A243" s="169"/>
      <c r="B243" s="83"/>
      <c r="C243" s="99"/>
      <c r="D243" s="104"/>
      <c r="E243" s="300" t="s">
        <v>4</v>
      </c>
      <c r="F243" s="301"/>
      <c r="G243" s="301"/>
      <c r="H243" s="302"/>
      <c r="I243" s="10"/>
      <c r="J243" s="11"/>
      <c r="K243" s="11"/>
      <c r="L243" s="11"/>
      <c r="M243" s="12"/>
      <c r="P243" s="296"/>
      <c r="Q243" s="296"/>
      <c r="R243" s="296"/>
      <c r="S243" s="174"/>
      <c r="T243" s="111"/>
      <c r="U243" s="111"/>
      <c r="V243" s="111"/>
      <c r="W243" s="111"/>
      <c r="X243" s="111"/>
      <c r="Y243" s="111"/>
      <c r="Z243" s="124"/>
    </row>
    <row r="244" spans="1:26" ht="20.100000000000001" customHeight="1" thickBot="1" x14ac:dyDescent="0.2">
      <c r="A244" s="169"/>
      <c r="B244" s="83"/>
      <c r="C244" s="99"/>
      <c r="D244" s="104"/>
      <c r="E244" s="303" t="s">
        <v>5</v>
      </c>
      <c r="F244" s="304"/>
      <c r="G244" s="304"/>
      <c r="H244" s="305"/>
      <c r="I244" s="30"/>
      <c r="J244" s="31"/>
      <c r="K244" s="31"/>
      <c r="L244" s="31"/>
      <c r="M244" s="32"/>
      <c r="P244" s="296"/>
      <c r="Q244" s="296"/>
      <c r="R244" s="296"/>
      <c r="S244" s="174"/>
      <c r="T244" s="174"/>
      <c r="U244" s="174"/>
      <c r="V244" s="174"/>
      <c r="W244" s="174"/>
      <c r="X244" s="174"/>
      <c r="Y244" s="174"/>
      <c r="Z244" s="124"/>
    </row>
    <row r="245" spans="1:26" ht="20.100000000000001" customHeight="1" thickTop="1" x14ac:dyDescent="0.15">
      <c r="A245" s="169"/>
      <c r="B245" s="83"/>
      <c r="C245" s="108"/>
      <c r="D245" s="104"/>
      <c r="E245" s="306" t="s">
        <v>6</v>
      </c>
      <c r="F245" s="307"/>
      <c r="G245" s="307"/>
      <c r="H245" s="308"/>
      <c r="I245" s="259">
        <f>I242+I243+I244</f>
        <v>0</v>
      </c>
      <c r="J245" s="260"/>
      <c r="K245" s="260"/>
      <c r="L245" s="260"/>
      <c r="M245" s="261"/>
      <c r="P245" s="296"/>
      <c r="Q245" s="296"/>
      <c r="R245" s="296"/>
      <c r="S245" s="174"/>
      <c r="T245" s="122"/>
      <c r="U245" s="122"/>
      <c r="V245" s="122"/>
      <c r="W245" s="122"/>
      <c r="X245" s="122"/>
      <c r="Y245" s="122"/>
      <c r="Z245" s="124"/>
    </row>
    <row r="246" spans="1:26" ht="20.100000000000001" customHeight="1" x14ac:dyDescent="0.15">
      <c r="A246" s="169"/>
      <c r="B246" s="83"/>
      <c r="C246" s="108"/>
      <c r="D246" s="104"/>
      <c r="E246" s="296"/>
      <c r="F246" s="296"/>
      <c r="G246" s="296"/>
      <c r="H246" s="296"/>
      <c r="I246" s="296"/>
      <c r="J246" s="296"/>
      <c r="K246" s="296"/>
      <c r="L246" s="296"/>
      <c r="M246" s="296"/>
      <c r="N246" s="296"/>
      <c r="O246" s="296"/>
      <c r="P246" s="296"/>
      <c r="Q246" s="296"/>
      <c r="R246" s="296"/>
      <c r="S246" s="174"/>
      <c r="T246" s="122"/>
      <c r="U246" s="122"/>
      <c r="V246" s="122"/>
      <c r="W246" s="122"/>
      <c r="X246" s="122"/>
      <c r="Y246" s="122"/>
      <c r="Z246" s="124"/>
    </row>
    <row r="247" spans="1:26" ht="20.100000000000001" customHeight="1" x14ac:dyDescent="0.15">
      <c r="A247" s="169"/>
      <c r="B247" s="83"/>
      <c r="C247" s="108"/>
      <c r="D247" s="104">
        <v>3</v>
      </c>
      <c r="E247" s="78" t="s">
        <v>41</v>
      </c>
      <c r="J247" s="122"/>
      <c r="K247" s="122"/>
      <c r="L247" s="156"/>
      <c r="M247" s="122"/>
      <c r="N247" s="122"/>
      <c r="O247" s="156"/>
      <c r="P247" s="122"/>
      <c r="Q247" s="122"/>
      <c r="R247" s="156"/>
      <c r="S247" s="122"/>
      <c r="T247" s="122"/>
      <c r="U247" s="122"/>
      <c r="V247" s="122"/>
      <c r="W247" s="122"/>
      <c r="X247" s="122"/>
      <c r="Y247" s="122"/>
      <c r="Z247" s="124"/>
    </row>
    <row r="248" spans="1:26" ht="60" customHeight="1" x14ac:dyDescent="0.15">
      <c r="A248" s="169"/>
      <c r="B248" s="83"/>
      <c r="C248" s="99"/>
      <c r="E248" s="309" t="s">
        <v>390</v>
      </c>
      <c r="F248" s="309"/>
      <c r="G248" s="309"/>
      <c r="H248" s="309"/>
      <c r="I248" s="309"/>
      <c r="J248" s="309"/>
      <c r="K248" s="309"/>
      <c r="L248" s="309"/>
      <c r="M248" s="309"/>
      <c r="N248" s="309"/>
      <c r="O248" s="309"/>
      <c r="P248" s="309"/>
      <c r="Q248" s="309"/>
      <c r="R248" s="309"/>
      <c r="S248" s="309"/>
      <c r="T248" s="309"/>
      <c r="U248" s="309"/>
      <c r="V248" s="309"/>
      <c r="W248" s="309"/>
      <c r="X248" s="309"/>
      <c r="Y248" s="309"/>
      <c r="Z248" s="124"/>
    </row>
    <row r="249" spans="1:26" ht="20.100000000000001" customHeight="1" x14ac:dyDescent="0.15">
      <c r="A249" s="169">
        <f>IFERROR(IF(COUNTIF($L250:$L375,"○")+COUNTIF($V250:$V332,"○")&lt;1,1001,0),3)</f>
        <v>1001</v>
      </c>
      <c r="B249" s="374"/>
      <c r="C249" s="99"/>
      <c r="E249" s="310" t="s">
        <v>45</v>
      </c>
      <c r="F249" s="311"/>
      <c r="G249" s="312" t="s">
        <v>365</v>
      </c>
      <c r="H249" s="313"/>
      <c r="I249" s="313"/>
      <c r="J249" s="313"/>
      <c r="K249" s="313"/>
      <c r="L249" s="314" t="s">
        <v>44</v>
      </c>
      <c r="M249" s="315"/>
      <c r="N249" s="316" t="s">
        <v>366</v>
      </c>
      <c r="O249" s="317"/>
      <c r="P249" s="156"/>
      <c r="Q249" s="310" t="s">
        <v>45</v>
      </c>
      <c r="R249" s="318"/>
      <c r="S249" s="319" t="s">
        <v>365</v>
      </c>
      <c r="T249" s="311"/>
      <c r="U249" s="320"/>
      <c r="V249" s="316" t="s">
        <v>44</v>
      </c>
      <c r="W249" s="317"/>
      <c r="X249" s="316" t="s">
        <v>366</v>
      </c>
      <c r="Y249" s="317"/>
      <c r="Z249" s="124"/>
    </row>
    <row r="250" spans="1:26" ht="19.899999999999999" customHeight="1" x14ac:dyDescent="0.15">
      <c r="A250" s="169"/>
      <c r="B250" s="83"/>
      <c r="C250" s="126"/>
      <c r="D250" s="124"/>
      <c r="E250" s="321" t="s">
        <v>118</v>
      </c>
      <c r="F250" s="322"/>
      <c r="G250" s="323" t="s">
        <v>326</v>
      </c>
      <c r="H250" s="324" t="s">
        <v>325</v>
      </c>
      <c r="I250" s="325"/>
      <c r="J250" s="325"/>
      <c r="K250" s="326"/>
      <c r="L250" s="37"/>
      <c r="M250" s="38"/>
      <c r="N250" s="327"/>
      <c r="O250" s="328"/>
      <c r="P250" s="329"/>
      <c r="Q250" s="330" t="s">
        <v>141</v>
      </c>
      <c r="R250" s="331"/>
      <c r="S250" s="323" t="s">
        <v>326</v>
      </c>
      <c r="T250" s="332" t="s">
        <v>356</v>
      </c>
      <c r="U250" s="333"/>
      <c r="V250" s="37"/>
      <c r="W250" s="38"/>
      <c r="X250" s="334"/>
      <c r="Y250" s="335"/>
      <c r="Z250" s="124"/>
    </row>
    <row r="251" spans="1:26" ht="19.899999999999999" customHeight="1" x14ac:dyDescent="0.15">
      <c r="B251" s="107"/>
      <c r="D251" s="107"/>
      <c r="E251" s="337"/>
      <c r="F251" s="338"/>
      <c r="G251" s="339" t="s">
        <v>327</v>
      </c>
      <c r="H251" s="340" t="s">
        <v>324</v>
      </c>
      <c r="I251" s="341"/>
      <c r="J251" s="341"/>
      <c r="K251" s="342"/>
      <c r="L251" s="28"/>
      <c r="M251" s="29"/>
      <c r="N251" s="343"/>
      <c r="O251" s="344"/>
      <c r="P251" s="329"/>
      <c r="Q251" s="345"/>
      <c r="R251" s="346"/>
      <c r="S251" s="339" t="s">
        <v>327</v>
      </c>
      <c r="T251" s="340" t="s">
        <v>233</v>
      </c>
      <c r="U251" s="342"/>
      <c r="V251" s="28"/>
      <c r="W251" s="29"/>
      <c r="X251" s="343"/>
      <c r="Y251" s="344"/>
      <c r="Z251" s="107"/>
    </row>
    <row r="252" spans="1:26" ht="19.899999999999999" customHeight="1" x14ac:dyDescent="0.15">
      <c r="B252" s="107"/>
      <c r="D252" s="107"/>
      <c r="E252" s="337"/>
      <c r="F252" s="338"/>
      <c r="G252" s="339" t="s">
        <v>328</v>
      </c>
      <c r="H252" s="340" t="s">
        <v>323</v>
      </c>
      <c r="I252" s="341"/>
      <c r="J252" s="341"/>
      <c r="K252" s="342"/>
      <c r="L252" s="28"/>
      <c r="M252" s="29"/>
      <c r="N252" s="343"/>
      <c r="O252" s="344"/>
      <c r="P252" s="329"/>
      <c r="Q252" s="345"/>
      <c r="R252" s="346"/>
      <c r="S252" s="339" t="s">
        <v>328</v>
      </c>
      <c r="T252" s="340" t="s">
        <v>232</v>
      </c>
      <c r="U252" s="342"/>
      <c r="V252" s="28"/>
      <c r="W252" s="29"/>
      <c r="X252" s="343"/>
      <c r="Y252" s="344"/>
      <c r="Z252" s="107"/>
    </row>
    <row r="253" spans="1:26" ht="19.899999999999999" customHeight="1" x14ac:dyDescent="0.15">
      <c r="B253" s="107"/>
      <c r="D253" s="107"/>
      <c r="E253" s="337" t="s">
        <v>119</v>
      </c>
      <c r="F253" s="338"/>
      <c r="G253" s="339" t="s">
        <v>326</v>
      </c>
      <c r="H253" s="340" t="s">
        <v>391</v>
      </c>
      <c r="I253" s="341"/>
      <c r="J253" s="341"/>
      <c r="K253" s="342"/>
      <c r="L253" s="28"/>
      <c r="M253" s="29"/>
      <c r="N253" s="343"/>
      <c r="O253" s="344"/>
      <c r="P253" s="329"/>
      <c r="Q253" s="345"/>
      <c r="R253" s="346"/>
      <c r="S253" s="339" t="s">
        <v>329</v>
      </c>
      <c r="T253" s="340" t="s">
        <v>231</v>
      </c>
      <c r="U253" s="342"/>
      <c r="V253" s="28"/>
      <c r="W253" s="29"/>
      <c r="X253" s="343"/>
      <c r="Y253" s="344"/>
      <c r="Z253" s="107"/>
    </row>
    <row r="254" spans="1:26" ht="19.899999999999999" customHeight="1" x14ac:dyDescent="0.15">
      <c r="B254" s="107"/>
      <c r="D254" s="107"/>
      <c r="E254" s="337"/>
      <c r="F254" s="338"/>
      <c r="G254" s="339" t="s">
        <v>327</v>
      </c>
      <c r="H254" s="340" t="s">
        <v>392</v>
      </c>
      <c r="I254" s="341"/>
      <c r="J254" s="341"/>
      <c r="K254" s="342"/>
      <c r="L254" s="28"/>
      <c r="M254" s="29"/>
      <c r="N254" s="343"/>
      <c r="O254" s="344"/>
      <c r="P254" s="329"/>
      <c r="Q254" s="345"/>
      <c r="R254" s="346"/>
      <c r="S254" s="339" t="s">
        <v>330</v>
      </c>
      <c r="T254" s="340" t="s">
        <v>230</v>
      </c>
      <c r="U254" s="342"/>
      <c r="V254" s="28"/>
      <c r="W254" s="29"/>
      <c r="X254" s="343"/>
      <c r="Y254" s="344"/>
      <c r="Z254" s="107"/>
    </row>
    <row r="255" spans="1:26" ht="19.899999999999999" customHeight="1" x14ac:dyDescent="0.15">
      <c r="B255" s="107"/>
      <c r="D255" s="107"/>
      <c r="E255" s="337"/>
      <c r="F255" s="338"/>
      <c r="G255" s="339" t="s">
        <v>328</v>
      </c>
      <c r="H255" s="340" t="s">
        <v>393</v>
      </c>
      <c r="I255" s="341"/>
      <c r="J255" s="341"/>
      <c r="K255" s="342"/>
      <c r="L255" s="28"/>
      <c r="M255" s="29"/>
      <c r="N255" s="343"/>
      <c r="O255" s="344"/>
      <c r="P255" s="329"/>
      <c r="Q255" s="345"/>
      <c r="R255" s="346"/>
      <c r="S255" s="339" t="s">
        <v>331</v>
      </c>
      <c r="T255" s="340" t="s">
        <v>229</v>
      </c>
      <c r="U255" s="342"/>
      <c r="V255" s="28"/>
      <c r="W255" s="29"/>
      <c r="X255" s="343"/>
      <c r="Y255" s="344"/>
      <c r="Z255" s="107"/>
    </row>
    <row r="256" spans="1:26" ht="19.899999999999999" customHeight="1" x14ac:dyDescent="0.15">
      <c r="B256" s="107"/>
      <c r="D256" s="107"/>
      <c r="E256" s="337" t="s">
        <v>120</v>
      </c>
      <c r="F256" s="338"/>
      <c r="G256" s="339" t="s">
        <v>326</v>
      </c>
      <c r="H256" s="340" t="s">
        <v>322</v>
      </c>
      <c r="I256" s="341"/>
      <c r="J256" s="341"/>
      <c r="K256" s="342"/>
      <c r="L256" s="28"/>
      <c r="M256" s="29"/>
      <c r="N256" s="343"/>
      <c r="O256" s="344"/>
      <c r="P256" s="329"/>
      <c r="Q256" s="345"/>
      <c r="R256" s="346"/>
      <c r="S256" s="339" t="s">
        <v>332</v>
      </c>
      <c r="T256" s="340" t="s">
        <v>228</v>
      </c>
      <c r="U256" s="342"/>
      <c r="V256" s="28"/>
      <c r="W256" s="29"/>
      <c r="X256" s="343"/>
      <c r="Y256" s="344"/>
      <c r="Z256" s="107"/>
    </row>
    <row r="257" spans="2:26" ht="19.899999999999999" customHeight="1" x14ac:dyDescent="0.15">
      <c r="B257" s="107"/>
      <c r="D257" s="107"/>
      <c r="E257" s="337"/>
      <c r="F257" s="338"/>
      <c r="G257" s="339" t="s">
        <v>327</v>
      </c>
      <c r="H257" s="340" t="s">
        <v>321</v>
      </c>
      <c r="I257" s="341"/>
      <c r="J257" s="341"/>
      <c r="K257" s="342"/>
      <c r="L257" s="28"/>
      <c r="M257" s="29"/>
      <c r="N257" s="343"/>
      <c r="O257" s="344"/>
      <c r="P257" s="329"/>
      <c r="Q257" s="347"/>
      <c r="R257" s="348"/>
      <c r="S257" s="339" t="s">
        <v>333</v>
      </c>
      <c r="T257" s="340" t="s">
        <v>227</v>
      </c>
      <c r="U257" s="342"/>
      <c r="V257" s="28"/>
      <c r="W257" s="29"/>
      <c r="X257" s="343"/>
      <c r="Y257" s="344"/>
      <c r="Z257" s="107"/>
    </row>
    <row r="258" spans="2:26" ht="19.899999999999999" customHeight="1" x14ac:dyDescent="0.15">
      <c r="B258" s="107"/>
      <c r="D258" s="107"/>
      <c r="E258" s="337" t="s">
        <v>121</v>
      </c>
      <c r="F258" s="338"/>
      <c r="G258" s="339" t="s">
        <v>326</v>
      </c>
      <c r="H258" s="340" t="s">
        <v>320</v>
      </c>
      <c r="I258" s="341"/>
      <c r="J258" s="341"/>
      <c r="K258" s="342"/>
      <c r="L258" s="28"/>
      <c r="M258" s="29"/>
      <c r="N258" s="343"/>
      <c r="O258" s="344"/>
      <c r="P258" s="329"/>
      <c r="Q258" s="349" t="s">
        <v>142</v>
      </c>
      <c r="R258" s="350"/>
      <c r="S258" s="339" t="s">
        <v>326</v>
      </c>
      <c r="T258" s="340" t="s">
        <v>226</v>
      </c>
      <c r="U258" s="342"/>
      <c r="V258" s="28"/>
      <c r="W258" s="29"/>
      <c r="X258" s="343"/>
      <c r="Y258" s="344"/>
      <c r="Z258" s="107"/>
    </row>
    <row r="259" spans="2:26" ht="19.899999999999999" customHeight="1" x14ac:dyDescent="0.15">
      <c r="B259" s="107"/>
      <c r="D259" s="107"/>
      <c r="E259" s="337"/>
      <c r="F259" s="338"/>
      <c r="G259" s="339" t="s">
        <v>327</v>
      </c>
      <c r="H259" s="340" t="s">
        <v>319</v>
      </c>
      <c r="I259" s="341"/>
      <c r="J259" s="341"/>
      <c r="K259" s="342"/>
      <c r="L259" s="28"/>
      <c r="M259" s="29"/>
      <c r="N259" s="343"/>
      <c r="O259" s="344"/>
      <c r="P259" s="329"/>
      <c r="Q259" s="345"/>
      <c r="R259" s="346"/>
      <c r="S259" s="339" t="s">
        <v>327</v>
      </c>
      <c r="T259" s="340" t="s">
        <v>225</v>
      </c>
      <c r="U259" s="342"/>
      <c r="V259" s="28"/>
      <c r="W259" s="29"/>
      <c r="X259" s="343"/>
      <c r="Y259" s="344"/>
      <c r="Z259" s="107"/>
    </row>
    <row r="260" spans="2:26" ht="19.899999999999999" customHeight="1" x14ac:dyDescent="0.15">
      <c r="B260" s="107"/>
      <c r="D260" s="107"/>
      <c r="E260" s="337" t="s">
        <v>122</v>
      </c>
      <c r="F260" s="338"/>
      <c r="G260" s="339" t="s">
        <v>326</v>
      </c>
      <c r="H260" s="340" t="s">
        <v>318</v>
      </c>
      <c r="I260" s="341"/>
      <c r="J260" s="341"/>
      <c r="K260" s="342"/>
      <c r="L260" s="28"/>
      <c r="M260" s="29"/>
      <c r="N260" s="343"/>
      <c r="O260" s="344"/>
      <c r="P260" s="329"/>
      <c r="Q260" s="345"/>
      <c r="R260" s="346"/>
      <c r="S260" s="339" t="s">
        <v>328</v>
      </c>
      <c r="T260" s="340" t="s">
        <v>224</v>
      </c>
      <c r="U260" s="342"/>
      <c r="V260" s="28"/>
      <c r="W260" s="29"/>
      <c r="X260" s="343"/>
      <c r="Y260" s="344"/>
      <c r="Z260" s="107"/>
    </row>
    <row r="261" spans="2:26" ht="19.899999999999999" customHeight="1" x14ac:dyDescent="0.15">
      <c r="B261" s="107"/>
      <c r="D261" s="107"/>
      <c r="E261" s="337"/>
      <c r="F261" s="338"/>
      <c r="G261" s="339" t="s">
        <v>327</v>
      </c>
      <c r="H261" s="340" t="s">
        <v>317</v>
      </c>
      <c r="I261" s="341"/>
      <c r="J261" s="341"/>
      <c r="K261" s="342"/>
      <c r="L261" s="28"/>
      <c r="M261" s="29"/>
      <c r="N261" s="343"/>
      <c r="O261" s="344"/>
      <c r="P261" s="329"/>
      <c r="Q261" s="347"/>
      <c r="R261" s="348"/>
      <c r="S261" s="339" t="s">
        <v>329</v>
      </c>
      <c r="T261" s="340" t="s">
        <v>223</v>
      </c>
      <c r="U261" s="342"/>
      <c r="V261" s="28"/>
      <c r="W261" s="29"/>
      <c r="X261" s="343"/>
      <c r="Y261" s="344"/>
      <c r="Z261" s="107"/>
    </row>
    <row r="262" spans="2:26" ht="19.899999999999999" customHeight="1" x14ac:dyDescent="0.15">
      <c r="B262" s="107"/>
      <c r="D262" s="107"/>
      <c r="E262" s="337"/>
      <c r="F262" s="338"/>
      <c r="G262" s="339" t="s">
        <v>328</v>
      </c>
      <c r="H262" s="340" t="s">
        <v>316</v>
      </c>
      <c r="I262" s="341"/>
      <c r="J262" s="341"/>
      <c r="K262" s="342"/>
      <c r="L262" s="28"/>
      <c r="M262" s="29"/>
      <c r="N262" s="343"/>
      <c r="O262" s="344"/>
      <c r="P262" s="329"/>
      <c r="Q262" s="349" t="s">
        <v>143</v>
      </c>
      <c r="R262" s="350"/>
      <c r="S262" s="339" t="s">
        <v>326</v>
      </c>
      <c r="T262" s="340" t="s">
        <v>222</v>
      </c>
      <c r="U262" s="342"/>
      <c r="V262" s="28"/>
      <c r="W262" s="29"/>
      <c r="X262" s="343"/>
      <c r="Y262" s="344"/>
      <c r="Z262" s="107"/>
    </row>
    <row r="263" spans="2:26" ht="19.899999999999999" customHeight="1" x14ac:dyDescent="0.15">
      <c r="B263" s="107"/>
      <c r="D263" s="107"/>
      <c r="E263" s="337"/>
      <c r="F263" s="338"/>
      <c r="G263" s="339" t="s">
        <v>329</v>
      </c>
      <c r="H263" s="340" t="s">
        <v>315</v>
      </c>
      <c r="I263" s="341"/>
      <c r="J263" s="341"/>
      <c r="K263" s="342"/>
      <c r="L263" s="28"/>
      <c r="M263" s="29"/>
      <c r="N263" s="343"/>
      <c r="O263" s="344"/>
      <c r="P263" s="329"/>
      <c r="Q263" s="345"/>
      <c r="R263" s="346"/>
      <c r="S263" s="339" t="s">
        <v>327</v>
      </c>
      <c r="T263" s="340" t="s">
        <v>357</v>
      </c>
      <c r="U263" s="342"/>
      <c r="V263" s="28"/>
      <c r="W263" s="29"/>
      <c r="X263" s="343"/>
      <c r="Y263" s="344"/>
      <c r="Z263" s="107"/>
    </row>
    <row r="264" spans="2:26" ht="19.899999999999999" customHeight="1" x14ac:dyDescent="0.15">
      <c r="B264" s="107"/>
      <c r="D264" s="107"/>
      <c r="E264" s="337" t="s">
        <v>123</v>
      </c>
      <c r="F264" s="338"/>
      <c r="G264" s="339" t="s">
        <v>326</v>
      </c>
      <c r="H264" s="340" t="s">
        <v>314</v>
      </c>
      <c r="I264" s="341"/>
      <c r="J264" s="341"/>
      <c r="K264" s="342"/>
      <c r="L264" s="28"/>
      <c r="M264" s="29"/>
      <c r="N264" s="343"/>
      <c r="O264" s="344"/>
      <c r="P264" s="329"/>
      <c r="Q264" s="345"/>
      <c r="R264" s="346"/>
      <c r="S264" s="339" t="s">
        <v>328</v>
      </c>
      <c r="T264" s="340" t="s">
        <v>221</v>
      </c>
      <c r="U264" s="342"/>
      <c r="V264" s="28"/>
      <c r="W264" s="29"/>
      <c r="X264" s="343"/>
      <c r="Y264" s="344"/>
      <c r="Z264" s="107"/>
    </row>
    <row r="265" spans="2:26" ht="19.899999999999999" customHeight="1" x14ac:dyDescent="0.15">
      <c r="B265" s="107"/>
      <c r="D265" s="107"/>
      <c r="E265" s="337"/>
      <c r="F265" s="338"/>
      <c r="G265" s="339" t="s">
        <v>327</v>
      </c>
      <c r="H265" s="340" t="s">
        <v>313</v>
      </c>
      <c r="I265" s="341"/>
      <c r="J265" s="341"/>
      <c r="K265" s="342"/>
      <c r="L265" s="28"/>
      <c r="M265" s="29"/>
      <c r="N265" s="343"/>
      <c r="O265" s="344"/>
      <c r="P265" s="329"/>
      <c r="Q265" s="345"/>
      <c r="R265" s="346"/>
      <c r="S265" s="339" t="s">
        <v>329</v>
      </c>
      <c r="T265" s="340" t="s">
        <v>220</v>
      </c>
      <c r="U265" s="342"/>
      <c r="V265" s="28"/>
      <c r="W265" s="29"/>
      <c r="X265" s="343"/>
      <c r="Y265" s="344"/>
      <c r="Z265" s="107"/>
    </row>
    <row r="266" spans="2:26" ht="19.899999999999999" customHeight="1" x14ac:dyDescent="0.15">
      <c r="B266" s="107"/>
      <c r="D266" s="107"/>
      <c r="E266" s="337"/>
      <c r="F266" s="338"/>
      <c r="G266" s="339" t="s">
        <v>328</v>
      </c>
      <c r="H266" s="340" t="s">
        <v>312</v>
      </c>
      <c r="I266" s="341"/>
      <c r="J266" s="341"/>
      <c r="K266" s="342"/>
      <c r="L266" s="28"/>
      <c r="M266" s="29"/>
      <c r="N266" s="343"/>
      <c r="O266" s="344"/>
      <c r="P266" s="329"/>
      <c r="Q266" s="345"/>
      <c r="R266" s="346"/>
      <c r="S266" s="339" t="s">
        <v>330</v>
      </c>
      <c r="T266" s="340" t="s">
        <v>219</v>
      </c>
      <c r="U266" s="342"/>
      <c r="V266" s="28"/>
      <c r="W266" s="29"/>
      <c r="X266" s="343"/>
      <c r="Y266" s="344"/>
      <c r="Z266" s="107"/>
    </row>
    <row r="267" spans="2:26" ht="19.899999999999999" customHeight="1" x14ac:dyDescent="0.15">
      <c r="B267" s="107"/>
      <c r="D267" s="107"/>
      <c r="E267" s="337" t="s">
        <v>124</v>
      </c>
      <c r="F267" s="338"/>
      <c r="G267" s="339" t="s">
        <v>326</v>
      </c>
      <c r="H267" s="340" t="s">
        <v>311</v>
      </c>
      <c r="I267" s="341"/>
      <c r="J267" s="341"/>
      <c r="K267" s="342"/>
      <c r="L267" s="28"/>
      <c r="M267" s="29"/>
      <c r="N267" s="343"/>
      <c r="O267" s="344"/>
      <c r="P267" s="329"/>
      <c r="Q267" s="345"/>
      <c r="R267" s="346"/>
      <c r="S267" s="339" t="s">
        <v>331</v>
      </c>
      <c r="T267" s="340" t="s">
        <v>218</v>
      </c>
      <c r="U267" s="342"/>
      <c r="V267" s="28"/>
      <c r="W267" s="29"/>
      <c r="X267" s="343"/>
      <c r="Y267" s="344"/>
      <c r="Z267" s="107"/>
    </row>
    <row r="268" spans="2:26" ht="19.899999999999999" customHeight="1" x14ac:dyDescent="0.15">
      <c r="B268" s="107"/>
      <c r="D268" s="107"/>
      <c r="E268" s="337"/>
      <c r="F268" s="338"/>
      <c r="G268" s="339" t="s">
        <v>327</v>
      </c>
      <c r="H268" s="340" t="s">
        <v>344</v>
      </c>
      <c r="I268" s="341"/>
      <c r="J268" s="341"/>
      <c r="K268" s="342"/>
      <c r="L268" s="28"/>
      <c r="M268" s="29"/>
      <c r="N268" s="343"/>
      <c r="O268" s="344"/>
      <c r="P268" s="329"/>
      <c r="Q268" s="345"/>
      <c r="R268" s="346"/>
      <c r="S268" s="339" t="s">
        <v>332</v>
      </c>
      <c r="T268" s="340" t="s">
        <v>217</v>
      </c>
      <c r="U268" s="342"/>
      <c r="V268" s="28"/>
      <c r="W268" s="29"/>
      <c r="X268" s="343"/>
      <c r="Y268" s="344"/>
      <c r="Z268" s="107"/>
    </row>
    <row r="269" spans="2:26" ht="19.899999999999999" customHeight="1" x14ac:dyDescent="0.15">
      <c r="B269" s="107"/>
      <c r="D269" s="107"/>
      <c r="E269" s="337"/>
      <c r="F269" s="338"/>
      <c r="G269" s="339" t="s">
        <v>328</v>
      </c>
      <c r="H269" s="340" t="s">
        <v>310</v>
      </c>
      <c r="I269" s="341"/>
      <c r="J269" s="341"/>
      <c r="K269" s="342"/>
      <c r="L269" s="28"/>
      <c r="M269" s="29"/>
      <c r="N269" s="343"/>
      <c r="O269" s="344"/>
      <c r="P269" s="329"/>
      <c r="Q269" s="345"/>
      <c r="R269" s="346"/>
      <c r="S269" s="339" t="s">
        <v>333</v>
      </c>
      <c r="T269" s="340" t="s">
        <v>216</v>
      </c>
      <c r="U269" s="342"/>
      <c r="V269" s="28"/>
      <c r="W269" s="29"/>
      <c r="X269" s="343"/>
      <c r="Y269" s="344"/>
      <c r="Z269" s="107"/>
    </row>
    <row r="270" spans="2:26" ht="19.899999999999999" customHeight="1" x14ac:dyDescent="0.15">
      <c r="B270" s="107"/>
      <c r="D270" s="107"/>
      <c r="E270" s="337"/>
      <c r="F270" s="338"/>
      <c r="G270" s="339" t="s">
        <v>329</v>
      </c>
      <c r="H270" s="340" t="s">
        <v>309</v>
      </c>
      <c r="I270" s="341"/>
      <c r="J270" s="341"/>
      <c r="K270" s="342"/>
      <c r="L270" s="28"/>
      <c r="M270" s="29"/>
      <c r="N270" s="343"/>
      <c r="O270" s="344"/>
      <c r="P270" s="329"/>
      <c r="Q270" s="345"/>
      <c r="R270" s="346"/>
      <c r="S270" s="339" t="s">
        <v>334</v>
      </c>
      <c r="T270" s="340" t="s">
        <v>215</v>
      </c>
      <c r="U270" s="342"/>
      <c r="V270" s="28"/>
      <c r="W270" s="29"/>
      <c r="X270" s="343"/>
      <c r="Y270" s="344"/>
      <c r="Z270" s="107"/>
    </row>
    <row r="271" spans="2:26" ht="19.899999999999999" customHeight="1" x14ac:dyDescent="0.15">
      <c r="B271" s="107"/>
      <c r="D271" s="107"/>
      <c r="E271" s="337"/>
      <c r="F271" s="338"/>
      <c r="G271" s="339" t="s">
        <v>330</v>
      </c>
      <c r="H271" s="340" t="s">
        <v>308</v>
      </c>
      <c r="I271" s="341"/>
      <c r="J271" s="341"/>
      <c r="K271" s="342"/>
      <c r="L271" s="28"/>
      <c r="M271" s="29"/>
      <c r="N271" s="343"/>
      <c r="O271" s="344"/>
      <c r="P271" s="329"/>
      <c r="Q271" s="345"/>
      <c r="R271" s="346"/>
      <c r="S271" s="339" t="s">
        <v>335</v>
      </c>
      <c r="T271" s="340" t="s">
        <v>214</v>
      </c>
      <c r="U271" s="342"/>
      <c r="V271" s="28"/>
      <c r="W271" s="29"/>
      <c r="X271" s="343"/>
      <c r="Y271" s="344"/>
      <c r="Z271" s="107"/>
    </row>
    <row r="272" spans="2:26" ht="19.899999999999999" customHeight="1" x14ac:dyDescent="0.15">
      <c r="B272" s="107"/>
      <c r="D272" s="107"/>
      <c r="E272" s="337"/>
      <c r="F272" s="338"/>
      <c r="G272" s="339" t="s">
        <v>331</v>
      </c>
      <c r="H272" s="340" t="s">
        <v>307</v>
      </c>
      <c r="I272" s="341"/>
      <c r="J272" s="341"/>
      <c r="K272" s="342"/>
      <c r="L272" s="28"/>
      <c r="M272" s="29"/>
      <c r="N272" s="343"/>
      <c r="O272" s="344"/>
      <c r="P272" s="329"/>
      <c r="Q272" s="345"/>
      <c r="R272" s="346"/>
      <c r="S272" s="339" t="s">
        <v>336</v>
      </c>
      <c r="T272" s="340" t="s">
        <v>213</v>
      </c>
      <c r="U272" s="342"/>
      <c r="V272" s="28"/>
      <c r="W272" s="29"/>
      <c r="X272" s="343"/>
      <c r="Y272" s="344"/>
      <c r="Z272" s="107"/>
    </row>
    <row r="273" spans="1:26" ht="19.899999999999999" customHeight="1" x14ac:dyDescent="0.15">
      <c r="B273" s="107"/>
      <c r="D273" s="107"/>
      <c r="E273" s="337" t="s">
        <v>125</v>
      </c>
      <c r="F273" s="338"/>
      <c r="G273" s="339" t="s">
        <v>326</v>
      </c>
      <c r="H273" s="340" t="s">
        <v>345</v>
      </c>
      <c r="I273" s="341"/>
      <c r="J273" s="341"/>
      <c r="K273" s="342"/>
      <c r="L273" s="28"/>
      <c r="M273" s="29"/>
      <c r="N273" s="343"/>
      <c r="O273" s="344"/>
      <c r="P273" s="329"/>
      <c r="Q273" s="345"/>
      <c r="R273" s="346"/>
      <c r="S273" s="339" t="s">
        <v>337</v>
      </c>
      <c r="T273" s="340" t="s">
        <v>212</v>
      </c>
      <c r="U273" s="342"/>
      <c r="V273" s="28"/>
      <c r="W273" s="29"/>
      <c r="X273" s="343"/>
      <c r="Y273" s="344"/>
      <c r="Z273" s="107"/>
    </row>
    <row r="274" spans="1:26" ht="19.899999999999999" customHeight="1" x14ac:dyDescent="0.15">
      <c r="B274" s="107"/>
      <c r="D274" s="107"/>
      <c r="E274" s="337"/>
      <c r="F274" s="338"/>
      <c r="G274" s="339" t="s">
        <v>327</v>
      </c>
      <c r="H274" s="340" t="s">
        <v>306</v>
      </c>
      <c r="I274" s="341"/>
      <c r="J274" s="341"/>
      <c r="K274" s="342"/>
      <c r="L274" s="28"/>
      <c r="M274" s="29"/>
      <c r="N274" s="343"/>
      <c r="O274" s="344"/>
      <c r="P274" s="329"/>
      <c r="Q274" s="347"/>
      <c r="R274" s="348"/>
      <c r="S274" s="339" t="s">
        <v>338</v>
      </c>
      <c r="T274" s="340" t="s">
        <v>211</v>
      </c>
      <c r="U274" s="342"/>
      <c r="V274" s="28"/>
      <c r="W274" s="29"/>
      <c r="X274" s="343"/>
      <c r="Y274" s="344"/>
      <c r="Z274" s="107"/>
    </row>
    <row r="275" spans="1:26" ht="19.899999999999999" customHeight="1" x14ac:dyDescent="0.15">
      <c r="B275" s="107"/>
      <c r="D275" s="107"/>
      <c r="E275" s="337"/>
      <c r="F275" s="338"/>
      <c r="G275" s="339" t="s">
        <v>328</v>
      </c>
      <c r="H275" s="340" t="s">
        <v>305</v>
      </c>
      <c r="I275" s="341"/>
      <c r="J275" s="341"/>
      <c r="K275" s="342"/>
      <c r="L275" s="28"/>
      <c r="M275" s="29"/>
      <c r="N275" s="343"/>
      <c r="O275" s="344"/>
      <c r="P275" s="329"/>
      <c r="Q275" s="349" t="s">
        <v>144</v>
      </c>
      <c r="R275" s="350"/>
      <c r="S275" s="339" t="s">
        <v>326</v>
      </c>
      <c r="T275" s="340" t="s">
        <v>210</v>
      </c>
      <c r="U275" s="342"/>
      <c r="V275" s="28"/>
      <c r="W275" s="29"/>
      <c r="X275" s="343"/>
      <c r="Y275" s="344"/>
      <c r="Z275" s="107"/>
    </row>
    <row r="276" spans="1:26" ht="19.899999999999999" customHeight="1" x14ac:dyDescent="0.15">
      <c r="A276" s="169"/>
      <c r="B276" s="351"/>
      <c r="C276" s="106"/>
      <c r="D276" s="124"/>
      <c r="E276" s="337"/>
      <c r="F276" s="338"/>
      <c r="G276" s="339" t="s">
        <v>329</v>
      </c>
      <c r="H276" s="340" t="s">
        <v>304</v>
      </c>
      <c r="I276" s="341"/>
      <c r="J276" s="341"/>
      <c r="K276" s="342"/>
      <c r="L276" s="28"/>
      <c r="M276" s="29"/>
      <c r="N276" s="343"/>
      <c r="O276" s="344"/>
      <c r="P276" s="329"/>
      <c r="Q276" s="345"/>
      <c r="R276" s="346"/>
      <c r="S276" s="339" t="s">
        <v>327</v>
      </c>
      <c r="T276" s="340" t="s">
        <v>209</v>
      </c>
      <c r="U276" s="342"/>
      <c r="V276" s="28"/>
      <c r="W276" s="29"/>
      <c r="X276" s="343"/>
      <c r="Y276" s="344"/>
      <c r="Z276" s="124"/>
    </row>
    <row r="277" spans="1:26" ht="19.899999999999999" customHeight="1" x14ac:dyDescent="0.15">
      <c r="B277" s="107"/>
      <c r="C277" s="133"/>
      <c r="D277" s="107"/>
      <c r="E277" s="337"/>
      <c r="F277" s="338"/>
      <c r="G277" s="339" t="s">
        <v>330</v>
      </c>
      <c r="H277" s="340" t="s">
        <v>303</v>
      </c>
      <c r="I277" s="341"/>
      <c r="J277" s="341"/>
      <c r="K277" s="342"/>
      <c r="L277" s="28"/>
      <c r="M277" s="29"/>
      <c r="N277" s="343"/>
      <c r="O277" s="344"/>
      <c r="P277" s="329"/>
      <c r="Q277" s="345"/>
      <c r="R277" s="346"/>
      <c r="S277" s="339" t="s">
        <v>328</v>
      </c>
      <c r="T277" s="340" t="s">
        <v>208</v>
      </c>
      <c r="U277" s="342"/>
      <c r="V277" s="28"/>
      <c r="W277" s="29"/>
      <c r="X277" s="343"/>
      <c r="Y277" s="344"/>
      <c r="Z277" s="107"/>
    </row>
    <row r="278" spans="1:26" ht="19.899999999999999" customHeight="1" x14ac:dyDescent="0.15">
      <c r="B278" s="107"/>
      <c r="D278" s="107"/>
      <c r="E278" s="337" t="s">
        <v>126</v>
      </c>
      <c r="F278" s="338"/>
      <c r="G278" s="339" t="s">
        <v>326</v>
      </c>
      <c r="H278" s="340" t="s">
        <v>302</v>
      </c>
      <c r="I278" s="341"/>
      <c r="J278" s="341"/>
      <c r="K278" s="342"/>
      <c r="L278" s="28"/>
      <c r="M278" s="29"/>
      <c r="N278" s="343"/>
      <c r="O278" s="344"/>
      <c r="P278" s="329"/>
      <c r="Q278" s="345"/>
      <c r="R278" s="346"/>
      <c r="S278" s="339" t="s">
        <v>329</v>
      </c>
      <c r="T278" s="340" t="s">
        <v>207</v>
      </c>
      <c r="U278" s="342"/>
      <c r="V278" s="28"/>
      <c r="W278" s="29"/>
      <c r="X278" s="343"/>
      <c r="Y278" s="344"/>
      <c r="Z278" s="107"/>
    </row>
    <row r="279" spans="1:26" ht="19.899999999999999" customHeight="1" x14ac:dyDescent="0.15">
      <c r="B279" s="107"/>
      <c r="D279" s="107"/>
      <c r="E279" s="337"/>
      <c r="F279" s="338"/>
      <c r="G279" s="339" t="s">
        <v>327</v>
      </c>
      <c r="H279" s="340" t="s">
        <v>301</v>
      </c>
      <c r="I279" s="341"/>
      <c r="J279" s="341"/>
      <c r="K279" s="342"/>
      <c r="L279" s="28"/>
      <c r="M279" s="29"/>
      <c r="N279" s="343"/>
      <c r="O279" s="344"/>
      <c r="P279" s="329"/>
      <c r="Q279" s="345"/>
      <c r="R279" s="346"/>
      <c r="S279" s="339" t="s">
        <v>330</v>
      </c>
      <c r="T279" s="340" t="s">
        <v>206</v>
      </c>
      <c r="U279" s="342"/>
      <c r="V279" s="28"/>
      <c r="W279" s="29"/>
      <c r="X279" s="343"/>
      <c r="Y279" s="344"/>
      <c r="Z279" s="107"/>
    </row>
    <row r="280" spans="1:26" ht="19.899999999999999" customHeight="1" x14ac:dyDescent="0.15">
      <c r="B280" s="107"/>
      <c r="D280" s="107"/>
      <c r="E280" s="337"/>
      <c r="F280" s="338"/>
      <c r="G280" s="339" t="s">
        <v>328</v>
      </c>
      <c r="H280" s="340" t="s">
        <v>300</v>
      </c>
      <c r="I280" s="341"/>
      <c r="J280" s="341"/>
      <c r="K280" s="342"/>
      <c r="L280" s="28"/>
      <c r="M280" s="29"/>
      <c r="N280" s="343"/>
      <c r="O280" s="344"/>
      <c r="P280" s="329"/>
      <c r="Q280" s="347"/>
      <c r="R280" s="348"/>
      <c r="S280" s="339" t="s">
        <v>331</v>
      </c>
      <c r="T280" s="340" t="s">
        <v>205</v>
      </c>
      <c r="U280" s="342"/>
      <c r="V280" s="28"/>
      <c r="W280" s="29"/>
      <c r="X280" s="343"/>
      <c r="Y280" s="344"/>
      <c r="Z280" s="107"/>
    </row>
    <row r="281" spans="1:26" ht="30" customHeight="1" x14ac:dyDescent="0.15">
      <c r="B281" s="107"/>
      <c r="D281" s="107"/>
      <c r="E281" s="337"/>
      <c r="F281" s="338"/>
      <c r="G281" s="339" t="s">
        <v>329</v>
      </c>
      <c r="H281" s="340" t="s">
        <v>299</v>
      </c>
      <c r="I281" s="341"/>
      <c r="J281" s="341"/>
      <c r="K281" s="342"/>
      <c r="L281" s="28"/>
      <c r="M281" s="29"/>
      <c r="N281" s="343"/>
      <c r="O281" s="344"/>
      <c r="P281" s="329"/>
      <c r="Q281" s="352" t="s">
        <v>145</v>
      </c>
      <c r="R281" s="353"/>
      <c r="S281" s="339" t="s">
        <v>326</v>
      </c>
      <c r="T281" s="340" t="s">
        <v>204</v>
      </c>
      <c r="U281" s="342"/>
      <c r="V281" s="28"/>
      <c r="W281" s="29"/>
      <c r="X281" s="343"/>
      <c r="Y281" s="344"/>
      <c r="Z281" s="107"/>
    </row>
    <row r="282" spans="1:26" ht="19.899999999999999" customHeight="1" x14ac:dyDescent="0.15">
      <c r="B282" s="107"/>
      <c r="D282" s="107"/>
      <c r="E282" s="337"/>
      <c r="F282" s="338"/>
      <c r="G282" s="339" t="s">
        <v>330</v>
      </c>
      <c r="H282" s="340" t="s">
        <v>298</v>
      </c>
      <c r="I282" s="341"/>
      <c r="J282" s="341"/>
      <c r="K282" s="342"/>
      <c r="L282" s="28"/>
      <c r="M282" s="29"/>
      <c r="N282" s="343"/>
      <c r="O282" s="344"/>
      <c r="P282" s="329"/>
      <c r="Q282" s="349" t="s">
        <v>146</v>
      </c>
      <c r="R282" s="350"/>
      <c r="S282" s="339" t="s">
        <v>326</v>
      </c>
      <c r="T282" s="340" t="s">
        <v>203</v>
      </c>
      <c r="U282" s="342"/>
      <c r="V282" s="28"/>
      <c r="W282" s="29"/>
      <c r="X282" s="343"/>
      <c r="Y282" s="344"/>
      <c r="Z282" s="107"/>
    </row>
    <row r="283" spans="1:26" ht="19.899999999999999" customHeight="1" x14ac:dyDescent="0.15">
      <c r="B283" s="107"/>
      <c r="D283" s="107"/>
      <c r="E283" s="337"/>
      <c r="F283" s="338"/>
      <c r="G283" s="339" t="s">
        <v>331</v>
      </c>
      <c r="H283" s="340" t="s">
        <v>297</v>
      </c>
      <c r="I283" s="341"/>
      <c r="J283" s="341"/>
      <c r="K283" s="342"/>
      <c r="L283" s="28"/>
      <c r="M283" s="29"/>
      <c r="N283" s="343"/>
      <c r="O283" s="344"/>
      <c r="P283" s="329"/>
      <c r="Q283" s="345"/>
      <c r="R283" s="346"/>
      <c r="S283" s="339" t="s">
        <v>327</v>
      </c>
      <c r="T283" s="340" t="s">
        <v>202</v>
      </c>
      <c r="U283" s="342"/>
      <c r="V283" s="28"/>
      <c r="W283" s="29"/>
      <c r="X283" s="343"/>
      <c r="Y283" s="344"/>
      <c r="Z283" s="107"/>
    </row>
    <row r="284" spans="1:26" ht="19.899999999999999" customHeight="1" x14ac:dyDescent="0.15">
      <c r="B284" s="107"/>
      <c r="D284" s="107"/>
      <c r="E284" s="337"/>
      <c r="F284" s="338"/>
      <c r="G284" s="339" t="s">
        <v>332</v>
      </c>
      <c r="H284" s="340" t="s">
        <v>296</v>
      </c>
      <c r="I284" s="341"/>
      <c r="J284" s="341"/>
      <c r="K284" s="342"/>
      <c r="L284" s="28"/>
      <c r="M284" s="29"/>
      <c r="N284" s="343"/>
      <c r="O284" s="344"/>
      <c r="P284" s="329"/>
      <c r="Q284" s="345"/>
      <c r="R284" s="346"/>
      <c r="S284" s="339" t="s">
        <v>328</v>
      </c>
      <c r="T284" s="340" t="s">
        <v>201</v>
      </c>
      <c r="U284" s="342"/>
      <c r="V284" s="28"/>
      <c r="W284" s="29"/>
      <c r="X284" s="343"/>
      <c r="Y284" s="344"/>
      <c r="Z284" s="107"/>
    </row>
    <row r="285" spans="1:26" ht="19.899999999999999" customHeight="1" x14ac:dyDescent="0.15">
      <c r="B285" s="107"/>
      <c r="D285" s="107"/>
      <c r="E285" s="337" t="s">
        <v>127</v>
      </c>
      <c r="F285" s="338"/>
      <c r="G285" s="339" t="s">
        <v>326</v>
      </c>
      <c r="H285" s="340" t="s">
        <v>295</v>
      </c>
      <c r="I285" s="341"/>
      <c r="J285" s="341"/>
      <c r="K285" s="342"/>
      <c r="L285" s="28"/>
      <c r="M285" s="29"/>
      <c r="N285" s="343"/>
      <c r="O285" s="344"/>
      <c r="P285" s="329"/>
      <c r="Q285" s="345"/>
      <c r="R285" s="346"/>
      <c r="S285" s="339" t="s">
        <v>329</v>
      </c>
      <c r="T285" s="340" t="s">
        <v>200</v>
      </c>
      <c r="U285" s="342"/>
      <c r="V285" s="28"/>
      <c r="W285" s="29"/>
      <c r="X285" s="343"/>
      <c r="Y285" s="344"/>
      <c r="Z285" s="107"/>
    </row>
    <row r="286" spans="1:26" ht="19.899999999999999" customHeight="1" x14ac:dyDescent="0.15">
      <c r="B286" s="107"/>
      <c r="D286" s="107"/>
      <c r="E286" s="337"/>
      <c r="F286" s="338"/>
      <c r="G286" s="339" t="s">
        <v>327</v>
      </c>
      <c r="H286" s="340" t="s">
        <v>294</v>
      </c>
      <c r="I286" s="341"/>
      <c r="J286" s="341"/>
      <c r="K286" s="342"/>
      <c r="L286" s="28"/>
      <c r="M286" s="29"/>
      <c r="N286" s="343"/>
      <c r="O286" s="344"/>
      <c r="P286" s="329"/>
      <c r="Q286" s="347"/>
      <c r="R286" s="348"/>
      <c r="S286" s="339" t="s">
        <v>330</v>
      </c>
      <c r="T286" s="340" t="s">
        <v>199</v>
      </c>
      <c r="U286" s="342"/>
      <c r="V286" s="28"/>
      <c r="W286" s="29"/>
      <c r="X286" s="343"/>
      <c r="Y286" s="344"/>
      <c r="Z286" s="107"/>
    </row>
    <row r="287" spans="1:26" ht="19.899999999999999" customHeight="1" x14ac:dyDescent="0.15">
      <c r="B287" s="107"/>
      <c r="D287" s="107"/>
      <c r="E287" s="337"/>
      <c r="F287" s="338"/>
      <c r="G287" s="339" t="s">
        <v>328</v>
      </c>
      <c r="H287" s="340" t="s">
        <v>293</v>
      </c>
      <c r="I287" s="341"/>
      <c r="J287" s="341"/>
      <c r="K287" s="342"/>
      <c r="L287" s="28"/>
      <c r="M287" s="29"/>
      <c r="N287" s="343"/>
      <c r="O287" s="344"/>
      <c r="P287" s="329"/>
      <c r="Q287" s="349" t="s">
        <v>147</v>
      </c>
      <c r="R287" s="350"/>
      <c r="S287" s="339" t="s">
        <v>326</v>
      </c>
      <c r="T287" s="340" t="s">
        <v>198</v>
      </c>
      <c r="U287" s="342"/>
      <c r="V287" s="28"/>
      <c r="W287" s="29"/>
      <c r="X287" s="343"/>
      <c r="Y287" s="344"/>
      <c r="Z287" s="107"/>
    </row>
    <row r="288" spans="1:26" ht="19.899999999999999" customHeight="1" x14ac:dyDescent="0.15">
      <c r="B288" s="107"/>
      <c r="D288" s="107"/>
      <c r="E288" s="337"/>
      <c r="F288" s="338"/>
      <c r="G288" s="339" t="s">
        <v>329</v>
      </c>
      <c r="H288" s="340" t="s">
        <v>292</v>
      </c>
      <c r="I288" s="341"/>
      <c r="J288" s="341"/>
      <c r="K288" s="342"/>
      <c r="L288" s="28"/>
      <c r="M288" s="29"/>
      <c r="N288" s="343"/>
      <c r="O288" s="344"/>
      <c r="P288" s="329"/>
      <c r="Q288" s="345"/>
      <c r="R288" s="346"/>
      <c r="S288" s="339" t="s">
        <v>327</v>
      </c>
      <c r="T288" s="340" t="s">
        <v>197</v>
      </c>
      <c r="U288" s="342"/>
      <c r="V288" s="28"/>
      <c r="W288" s="29"/>
      <c r="X288" s="343"/>
      <c r="Y288" s="344"/>
      <c r="Z288" s="107"/>
    </row>
    <row r="289" spans="2:26" ht="19.899999999999999" customHeight="1" x14ac:dyDescent="0.15">
      <c r="B289" s="107"/>
      <c r="D289" s="107"/>
      <c r="E289" s="337" t="s">
        <v>128</v>
      </c>
      <c r="F289" s="338"/>
      <c r="G289" s="339" t="s">
        <v>326</v>
      </c>
      <c r="H289" s="340" t="s">
        <v>291</v>
      </c>
      <c r="I289" s="341"/>
      <c r="J289" s="341"/>
      <c r="K289" s="342"/>
      <c r="L289" s="28"/>
      <c r="M289" s="29"/>
      <c r="N289" s="343"/>
      <c r="O289" s="344"/>
      <c r="P289" s="329"/>
      <c r="Q289" s="345"/>
      <c r="R289" s="346"/>
      <c r="S289" s="339" t="s">
        <v>328</v>
      </c>
      <c r="T289" s="340" t="s">
        <v>196</v>
      </c>
      <c r="U289" s="342"/>
      <c r="V289" s="28"/>
      <c r="W289" s="29"/>
      <c r="X289" s="343"/>
      <c r="Y289" s="344"/>
      <c r="Z289" s="107"/>
    </row>
    <row r="290" spans="2:26" ht="19.899999999999999" customHeight="1" x14ac:dyDescent="0.15">
      <c r="B290" s="107"/>
      <c r="D290" s="107"/>
      <c r="E290" s="337"/>
      <c r="F290" s="338"/>
      <c r="G290" s="339" t="s">
        <v>327</v>
      </c>
      <c r="H290" s="340" t="s">
        <v>290</v>
      </c>
      <c r="I290" s="341"/>
      <c r="J290" s="341"/>
      <c r="K290" s="342"/>
      <c r="L290" s="28"/>
      <c r="M290" s="29"/>
      <c r="N290" s="343"/>
      <c r="O290" s="344"/>
      <c r="P290" s="329"/>
      <c r="Q290" s="345"/>
      <c r="R290" s="346"/>
      <c r="S290" s="339" t="s">
        <v>329</v>
      </c>
      <c r="T290" s="340" t="s">
        <v>358</v>
      </c>
      <c r="U290" s="342"/>
      <c r="V290" s="28"/>
      <c r="W290" s="29"/>
      <c r="X290" s="343"/>
      <c r="Y290" s="344"/>
      <c r="Z290" s="107"/>
    </row>
    <row r="291" spans="2:26" ht="19.899999999999999" customHeight="1" x14ac:dyDescent="0.15">
      <c r="B291" s="107"/>
      <c r="D291" s="107"/>
      <c r="E291" s="337"/>
      <c r="F291" s="338"/>
      <c r="G291" s="339" t="s">
        <v>328</v>
      </c>
      <c r="H291" s="340" t="s">
        <v>289</v>
      </c>
      <c r="I291" s="341"/>
      <c r="J291" s="341"/>
      <c r="K291" s="342"/>
      <c r="L291" s="28"/>
      <c r="M291" s="29"/>
      <c r="N291" s="343"/>
      <c r="O291" s="344"/>
      <c r="P291" s="329"/>
      <c r="Q291" s="345"/>
      <c r="R291" s="346"/>
      <c r="S291" s="339" t="s">
        <v>330</v>
      </c>
      <c r="T291" s="340" t="s">
        <v>195</v>
      </c>
      <c r="U291" s="342"/>
      <c r="V291" s="28"/>
      <c r="W291" s="29"/>
      <c r="X291" s="343"/>
      <c r="Y291" s="344"/>
      <c r="Z291" s="107"/>
    </row>
    <row r="292" spans="2:26" ht="19.899999999999999" customHeight="1" x14ac:dyDescent="0.15">
      <c r="B292" s="107"/>
      <c r="D292" s="107"/>
      <c r="E292" s="337" t="s">
        <v>129</v>
      </c>
      <c r="F292" s="338"/>
      <c r="G292" s="339" t="s">
        <v>326</v>
      </c>
      <c r="H292" s="340" t="s">
        <v>346</v>
      </c>
      <c r="I292" s="341"/>
      <c r="J292" s="341"/>
      <c r="K292" s="342"/>
      <c r="L292" s="28"/>
      <c r="M292" s="29"/>
      <c r="N292" s="343"/>
      <c r="O292" s="344"/>
      <c r="P292" s="329"/>
      <c r="Q292" s="347"/>
      <c r="R292" s="348"/>
      <c r="S292" s="339" t="s">
        <v>331</v>
      </c>
      <c r="T292" s="340" t="s">
        <v>194</v>
      </c>
      <c r="U292" s="342"/>
      <c r="V292" s="28"/>
      <c r="W292" s="29"/>
      <c r="X292" s="343"/>
      <c r="Y292" s="344"/>
      <c r="Z292" s="107"/>
    </row>
    <row r="293" spans="2:26" ht="19.899999999999999" customHeight="1" x14ac:dyDescent="0.15">
      <c r="B293" s="107"/>
      <c r="D293" s="107"/>
      <c r="E293" s="337"/>
      <c r="F293" s="338"/>
      <c r="G293" s="339" t="s">
        <v>327</v>
      </c>
      <c r="H293" s="340" t="s">
        <v>347</v>
      </c>
      <c r="I293" s="341"/>
      <c r="J293" s="341"/>
      <c r="K293" s="342"/>
      <c r="L293" s="28"/>
      <c r="M293" s="29"/>
      <c r="N293" s="343"/>
      <c r="O293" s="344"/>
      <c r="P293" s="329"/>
      <c r="Q293" s="349" t="s">
        <v>148</v>
      </c>
      <c r="R293" s="350"/>
      <c r="S293" s="339" t="s">
        <v>326</v>
      </c>
      <c r="T293" s="340" t="s">
        <v>193</v>
      </c>
      <c r="U293" s="342"/>
      <c r="V293" s="28"/>
      <c r="W293" s="29"/>
      <c r="X293" s="343"/>
      <c r="Y293" s="344"/>
      <c r="Z293" s="107"/>
    </row>
    <row r="294" spans="2:26" ht="19.899999999999999" customHeight="1" x14ac:dyDescent="0.15">
      <c r="B294" s="107"/>
      <c r="D294" s="107"/>
      <c r="E294" s="337"/>
      <c r="F294" s="338"/>
      <c r="G294" s="339" t="s">
        <v>328</v>
      </c>
      <c r="H294" s="340" t="s">
        <v>348</v>
      </c>
      <c r="I294" s="341"/>
      <c r="J294" s="341"/>
      <c r="K294" s="342"/>
      <c r="L294" s="28"/>
      <c r="M294" s="29"/>
      <c r="N294" s="343"/>
      <c r="O294" s="344"/>
      <c r="P294" s="329"/>
      <c r="Q294" s="345"/>
      <c r="R294" s="346"/>
      <c r="S294" s="339" t="s">
        <v>327</v>
      </c>
      <c r="T294" s="340" t="s">
        <v>192</v>
      </c>
      <c r="U294" s="342"/>
      <c r="V294" s="28"/>
      <c r="W294" s="29"/>
      <c r="X294" s="343"/>
      <c r="Y294" s="344"/>
      <c r="Z294" s="107"/>
    </row>
    <row r="295" spans="2:26" ht="30" customHeight="1" x14ac:dyDescent="0.15">
      <c r="B295" s="107"/>
      <c r="D295" s="107"/>
      <c r="E295" s="337"/>
      <c r="F295" s="338"/>
      <c r="G295" s="339" t="s">
        <v>329</v>
      </c>
      <c r="H295" s="340" t="s">
        <v>342</v>
      </c>
      <c r="I295" s="341"/>
      <c r="J295" s="341"/>
      <c r="K295" s="342"/>
      <c r="L295" s="28"/>
      <c r="M295" s="29"/>
      <c r="N295" s="343"/>
      <c r="O295" s="344"/>
      <c r="P295" s="329"/>
      <c r="Q295" s="345"/>
      <c r="R295" s="346"/>
      <c r="S295" s="339" t="s">
        <v>328</v>
      </c>
      <c r="T295" s="340" t="s">
        <v>191</v>
      </c>
      <c r="U295" s="342"/>
      <c r="V295" s="28"/>
      <c r="W295" s="29"/>
      <c r="X295" s="343"/>
      <c r="Y295" s="344"/>
      <c r="Z295" s="107"/>
    </row>
    <row r="296" spans="2:26" ht="30" customHeight="1" x14ac:dyDescent="0.15">
      <c r="B296" s="107"/>
      <c r="D296" s="107"/>
      <c r="E296" s="337"/>
      <c r="F296" s="338"/>
      <c r="G296" s="339" t="s">
        <v>330</v>
      </c>
      <c r="H296" s="340" t="s">
        <v>343</v>
      </c>
      <c r="I296" s="341"/>
      <c r="J296" s="341"/>
      <c r="K296" s="342"/>
      <c r="L296" s="28"/>
      <c r="M296" s="29"/>
      <c r="N296" s="343"/>
      <c r="O296" s="344"/>
      <c r="P296" s="329"/>
      <c r="Q296" s="347"/>
      <c r="R296" s="348"/>
      <c r="S296" s="339" t="s">
        <v>329</v>
      </c>
      <c r="T296" s="340" t="s">
        <v>190</v>
      </c>
      <c r="U296" s="342"/>
      <c r="V296" s="28"/>
      <c r="W296" s="29"/>
      <c r="X296" s="343"/>
      <c r="Y296" s="344"/>
      <c r="Z296" s="107"/>
    </row>
    <row r="297" spans="2:26" ht="30" customHeight="1" x14ac:dyDescent="0.15">
      <c r="B297" s="107"/>
      <c r="D297" s="107"/>
      <c r="E297" s="337"/>
      <c r="F297" s="338"/>
      <c r="G297" s="339" t="s">
        <v>331</v>
      </c>
      <c r="H297" s="340" t="s">
        <v>288</v>
      </c>
      <c r="I297" s="341"/>
      <c r="J297" s="341"/>
      <c r="K297" s="342"/>
      <c r="L297" s="28"/>
      <c r="M297" s="29"/>
      <c r="N297" s="343"/>
      <c r="O297" s="344"/>
      <c r="P297" s="329"/>
      <c r="Q297" s="349" t="s">
        <v>149</v>
      </c>
      <c r="R297" s="350"/>
      <c r="S297" s="339" t="s">
        <v>326</v>
      </c>
      <c r="T297" s="340" t="s">
        <v>189</v>
      </c>
      <c r="U297" s="342"/>
      <c r="V297" s="28"/>
      <c r="W297" s="29"/>
      <c r="X297" s="343"/>
      <c r="Y297" s="344"/>
      <c r="Z297" s="107"/>
    </row>
    <row r="298" spans="2:26" ht="19.899999999999999" customHeight="1" x14ac:dyDescent="0.15">
      <c r="B298" s="107"/>
      <c r="D298" s="107"/>
      <c r="E298" s="337"/>
      <c r="F298" s="338"/>
      <c r="G298" s="339" t="s">
        <v>332</v>
      </c>
      <c r="H298" s="340" t="s">
        <v>287</v>
      </c>
      <c r="I298" s="341"/>
      <c r="J298" s="341"/>
      <c r="K298" s="342"/>
      <c r="L298" s="28"/>
      <c r="M298" s="29"/>
      <c r="N298" s="343"/>
      <c r="O298" s="344"/>
      <c r="P298" s="329"/>
      <c r="Q298" s="347"/>
      <c r="R298" s="348"/>
      <c r="S298" s="339" t="s">
        <v>327</v>
      </c>
      <c r="T298" s="340" t="s">
        <v>188</v>
      </c>
      <c r="U298" s="342"/>
      <c r="V298" s="28"/>
      <c r="W298" s="29"/>
      <c r="X298" s="343"/>
      <c r="Y298" s="344"/>
      <c r="Z298" s="107"/>
    </row>
    <row r="299" spans="2:26" ht="19.899999999999999" customHeight="1" x14ac:dyDescent="0.15">
      <c r="B299" s="107"/>
      <c r="D299" s="107"/>
      <c r="E299" s="337"/>
      <c r="F299" s="338"/>
      <c r="G299" s="339" t="s">
        <v>333</v>
      </c>
      <c r="H299" s="340" t="s">
        <v>286</v>
      </c>
      <c r="I299" s="341"/>
      <c r="J299" s="341"/>
      <c r="K299" s="342"/>
      <c r="L299" s="28"/>
      <c r="M299" s="29"/>
      <c r="N299" s="343"/>
      <c r="O299" s="344"/>
      <c r="P299" s="329"/>
      <c r="Q299" s="349" t="s">
        <v>150</v>
      </c>
      <c r="R299" s="350"/>
      <c r="S299" s="339" t="s">
        <v>326</v>
      </c>
      <c r="T299" s="340" t="s">
        <v>187</v>
      </c>
      <c r="U299" s="342"/>
      <c r="V299" s="28"/>
      <c r="W299" s="29"/>
      <c r="X299" s="343"/>
      <c r="Y299" s="344"/>
      <c r="Z299" s="107"/>
    </row>
    <row r="300" spans="2:26" ht="19.899999999999999" customHeight="1" x14ac:dyDescent="0.15">
      <c r="B300" s="107"/>
      <c r="D300" s="107"/>
      <c r="E300" s="337"/>
      <c r="F300" s="338"/>
      <c r="G300" s="339" t="s">
        <v>334</v>
      </c>
      <c r="H300" s="340" t="s">
        <v>285</v>
      </c>
      <c r="I300" s="341"/>
      <c r="J300" s="341"/>
      <c r="K300" s="342"/>
      <c r="L300" s="28"/>
      <c r="M300" s="29"/>
      <c r="N300" s="343"/>
      <c r="O300" s="344"/>
      <c r="P300" s="329"/>
      <c r="Q300" s="345"/>
      <c r="R300" s="346"/>
      <c r="S300" s="339" t="s">
        <v>327</v>
      </c>
      <c r="T300" s="340" t="s">
        <v>186</v>
      </c>
      <c r="U300" s="342"/>
      <c r="V300" s="28"/>
      <c r="W300" s="29"/>
      <c r="X300" s="343"/>
      <c r="Y300" s="344"/>
      <c r="Z300" s="107"/>
    </row>
    <row r="301" spans="2:26" ht="19.899999999999999" customHeight="1" x14ac:dyDescent="0.15">
      <c r="B301" s="107"/>
      <c r="D301" s="107"/>
      <c r="E301" s="337"/>
      <c r="F301" s="338"/>
      <c r="G301" s="339" t="s">
        <v>335</v>
      </c>
      <c r="H301" s="340" t="s">
        <v>349</v>
      </c>
      <c r="I301" s="341"/>
      <c r="J301" s="341"/>
      <c r="K301" s="342"/>
      <c r="L301" s="28"/>
      <c r="M301" s="29"/>
      <c r="N301" s="343"/>
      <c r="O301" s="344"/>
      <c r="P301" s="329"/>
      <c r="Q301" s="347"/>
      <c r="R301" s="348"/>
      <c r="S301" s="339" t="s">
        <v>328</v>
      </c>
      <c r="T301" s="340" t="s">
        <v>185</v>
      </c>
      <c r="U301" s="342"/>
      <c r="V301" s="28"/>
      <c r="W301" s="29"/>
      <c r="X301" s="343"/>
      <c r="Y301" s="344"/>
      <c r="Z301" s="107"/>
    </row>
    <row r="302" spans="2:26" ht="19.899999999999999" customHeight="1" x14ac:dyDescent="0.15">
      <c r="B302" s="107"/>
      <c r="D302" s="107"/>
      <c r="E302" s="354" t="s">
        <v>130</v>
      </c>
      <c r="F302" s="350"/>
      <c r="G302" s="339" t="s">
        <v>326</v>
      </c>
      <c r="H302" s="340" t="s">
        <v>284</v>
      </c>
      <c r="I302" s="341"/>
      <c r="J302" s="341"/>
      <c r="K302" s="342"/>
      <c r="L302" s="28"/>
      <c r="M302" s="29"/>
      <c r="N302" s="343"/>
      <c r="O302" s="344"/>
      <c r="P302" s="329"/>
      <c r="Q302" s="349" t="s">
        <v>151</v>
      </c>
      <c r="R302" s="350"/>
      <c r="S302" s="339" t="s">
        <v>326</v>
      </c>
      <c r="T302" s="340" t="s">
        <v>184</v>
      </c>
      <c r="U302" s="342"/>
      <c r="V302" s="28"/>
      <c r="W302" s="29"/>
      <c r="X302" s="343"/>
      <c r="Y302" s="344"/>
      <c r="Z302" s="107"/>
    </row>
    <row r="303" spans="2:26" ht="19.899999999999999" customHeight="1" x14ac:dyDescent="0.15">
      <c r="B303" s="107"/>
      <c r="D303" s="107"/>
      <c r="E303" s="355"/>
      <c r="F303" s="346"/>
      <c r="G303" s="339" t="s">
        <v>327</v>
      </c>
      <c r="H303" s="340" t="s">
        <v>283</v>
      </c>
      <c r="I303" s="341"/>
      <c r="J303" s="341"/>
      <c r="K303" s="342"/>
      <c r="L303" s="28"/>
      <c r="M303" s="29"/>
      <c r="N303" s="343"/>
      <c r="O303" s="344"/>
      <c r="P303" s="329"/>
      <c r="Q303" s="345"/>
      <c r="R303" s="346"/>
      <c r="S303" s="339" t="s">
        <v>327</v>
      </c>
      <c r="T303" s="340" t="s">
        <v>183</v>
      </c>
      <c r="U303" s="342"/>
      <c r="V303" s="28"/>
      <c r="W303" s="29"/>
      <c r="X303" s="343"/>
      <c r="Y303" s="344"/>
      <c r="Z303" s="107"/>
    </row>
    <row r="304" spans="2:26" ht="19.899999999999999" customHeight="1" x14ac:dyDescent="0.15">
      <c r="B304" s="107"/>
      <c r="D304" s="107"/>
      <c r="E304" s="355"/>
      <c r="F304" s="346"/>
      <c r="G304" s="339" t="s">
        <v>328</v>
      </c>
      <c r="H304" s="340" t="s">
        <v>350</v>
      </c>
      <c r="I304" s="341"/>
      <c r="J304" s="341"/>
      <c r="K304" s="342"/>
      <c r="L304" s="28"/>
      <c r="M304" s="29"/>
      <c r="N304" s="343"/>
      <c r="O304" s="344"/>
      <c r="P304" s="329"/>
      <c r="Q304" s="347"/>
      <c r="R304" s="348"/>
      <c r="S304" s="339" t="s">
        <v>328</v>
      </c>
      <c r="T304" s="340" t="s">
        <v>182</v>
      </c>
      <c r="U304" s="342"/>
      <c r="V304" s="28"/>
      <c r="W304" s="29"/>
      <c r="X304" s="343"/>
      <c r="Y304" s="344"/>
      <c r="Z304" s="107"/>
    </row>
    <row r="305" spans="1:26" ht="19.899999999999999" customHeight="1" x14ac:dyDescent="0.15">
      <c r="B305" s="107"/>
      <c r="D305" s="107"/>
      <c r="E305" s="355"/>
      <c r="F305" s="346"/>
      <c r="G305" s="339" t="s">
        <v>329</v>
      </c>
      <c r="H305" s="340" t="s">
        <v>351</v>
      </c>
      <c r="I305" s="341"/>
      <c r="J305" s="341"/>
      <c r="K305" s="342"/>
      <c r="L305" s="28"/>
      <c r="M305" s="29"/>
      <c r="N305" s="343"/>
      <c r="O305" s="344"/>
      <c r="P305" s="329"/>
      <c r="Q305" s="349" t="s">
        <v>152</v>
      </c>
      <c r="R305" s="350"/>
      <c r="S305" s="339" t="s">
        <v>326</v>
      </c>
      <c r="T305" s="340" t="s">
        <v>181</v>
      </c>
      <c r="U305" s="342"/>
      <c r="V305" s="28"/>
      <c r="W305" s="29"/>
      <c r="X305" s="343"/>
      <c r="Y305" s="344"/>
      <c r="Z305" s="107"/>
    </row>
    <row r="306" spans="1:26" ht="19.899999999999999" customHeight="1" x14ac:dyDescent="0.15">
      <c r="B306" s="107"/>
      <c r="D306" s="107"/>
      <c r="E306" s="355"/>
      <c r="F306" s="346"/>
      <c r="G306" s="339" t="s">
        <v>330</v>
      </c>
      <c r="H306" s="340" t="s">
        <v>352</v>
      </c>
      <c r="I306" s="341"/>
      <c r="J306" s="341"/>
      <c r="K306" s="342"/>
      <c r="L306" s="28"/>
      <c r="M306" s="29"/>
      <c r="N306" s="343"/>
      <c r="O306" s="344"/>
      <c r="P306" s="329"/>
      <c r="Q306" s="345"/>
      <c r="R306" s="346"/>
      <c r="S306" s="339" t="s">
        <v>327</v>
      </c>
      <c r="T306" s="340" t="s">
        <v>180</v>
      </c>
      <c r="U306" s="342"/>
      <c r="V306" s="28"/>
      <c r="W306" s="29"/>
      <c r="X306" s="343"/>
      <c r="Y306" s="344"/>
      <c r="Z306" s="107"/>
    </row>
    <row r="307" spans="1:26" ht="19.899999999999999" customHeight="1" x14ac:dyDescent="0.15">
      <c r="B307" s="107"/>
      <c r="D307" s="107"/>
      <c r="E307" s="356"/>
      <c r="F307" s="348"/>
      <c r="G307" s="339" t="s">
        <v>331</v>
      </c>
      <c r="H307" s="340" t="s">
        <v>353</v>
      </c>
      <c r="I307" s="341"/>
      <c r="J307" s="341"/>
      <c r="K307" s="342"/>
      <c r="L307" s="28"/>
      <c r="M307" s="29"/>
      <c r="N307" s="343"/>
      <c r="O307" s="344"/>
      <c r="P307" s="329"/>
      <c r="Q307" s="347"/>
      <c r="R307" s="348"/>
      <c r="S307" s="339" t="s">
        <v>328</v>
      </c>
      <c r="T307" s="340" t="s">
        <v>179</v>
      </c>
      <c r="U307" s="342"/>
      <c r="V307" s="28"/>
      <c r="W307" s="29"/>
      <c r="X307" s="343"/>
      <c r="Y307" s="344"/>
      <c r="Z307" s="107"/>
    </row>
    <row r="308" spans="1:26" ht="19.899999999999999" customHeight="1" x14ac:dyDescent="0.15">
      <c r="B308" s="107"/>
      <c r="D308" s="107"/>
      <c r="E308" s="354" t="s">
        <v>131</v>
      </c>
      <c r="F308" s="350"/>
      <c r="G308" s="339" t="s">
        <v>326</v>
      </c>
      <c r="H308" s="340" t="s">
        <v>282</v>
      </c>
      <c r="I308" s="341"/>
      <c r="J308" s="341"/>
      <c r="K308" s="342"/>
      <c r="L308" s="28"/>
      <c r="M308" s="29"/>
      <c r="N308" s="343"/>
      <c r="O308" s="344"/>
      <c r="P308" s="329"/>
      <c r="Q308" s="349" t="s">
        <v>153</v>
      </c>
      <c r="R308" s="350"/>
      <c r="S308" s="339" t="s">
        <v>326</v>
      </c>
      <c r="T308" s="340" t="s">
        <v>178</v>
      </c>
      <c r="U308" s="342"/>
      <c r="V308" s="28"/>
      <c r="W308" s="29"/>
      <c r="X308" s="343"/>
      <c r="Y308" s="344"/>
      <c r="Z308" s="107"/>
    </row>
    <row r="309" spans="1:26" ht="19.899999999999999" customHeight="1" x14ac:dyDescent="0.15">
      <c r="B309" s="107"/>
      <c r="D309" s="107"/>
      <c r="E309" s="355"/>
      <c r="F309" s="346"/>
      <c r="G309" s="339" t="s">
        <v>327</v>
      </c>
      <c r="H309" s="340" t="s">
        <v>281</v>
      </c>
      <c r="I309" s="341"/>
      <c r="J309" s="341"/>
      <c r="K309" s="342"/>
      <c r="L309" s="28"/>
      <c r="M309" s="29"/>
      <c r="N309" s="343"/>
      <c r="O309" s="344"/>
      <c r="P309" s="329"/>
      <c r="Q309" s="345"/>
      <c r="R309" s="346"/>
      <c r="S309" s="339" t="s">
        <v>327</v>
      </c>
      <c r="T309" s="340" t="s">
        <v>177</v>
      </c>
      <c r="U309" s="342"/>
      <c r="V309" s="28"/>
      <c r="W309" s="29"/>
      <c r="X309" s="343"/>
      <c r="Y309" s="344"/>
      <c r="Z309" s="107"/>
    </row>
    <row r="310" spans="1:26" ht="19.899999999999999" customHeight="1" x14ac:dyDescent="0.15">
      <c r="B310" s="107"/>
      <c r="D310" s="107"/>
      <c r="E310" s="355"/>
      <c r="F310" s="346"/>
      <c r="G310" s="339" t="s">
        <v>328</v>
      </c>
      <c r="H310" s="340" t="s">
        <v>280</v>
      </c>
      <c r="I310" s="341"/>
      <c r="J310" s="341"/>
      <c r="K310" s="342"/>
      <c r="L310" s="28"/>
      <c r="M310" s="29"/>
      <c r="N310" s="343"/>
      <c r="O310" s="344"/>
      <c r="P310" s="329"/>
      <c r="Q310" s="345"/>
      <c r="R310" s="346"/>
      <c r="S310" s="339" t="s">
        <v>328</v>
      </c>
      <c r="T310" s="340" t="s">
        <v>176</v>
      </c>
      <c r="U310" s="342"/>
      <c r="V310" s="28"/>
      <c r="W310" s="29"/>
      <c r="X310" s="343"/>
      <c r="Y310" s="344"/>
      <c r="Z310" s="107"/>
    </row>
    <row r="311" spans="1:26" ht="19.899999999999999" customHeight="1" x14ac:dyDescent="0.15">
      <c r="B311" s="107"/>
      <c r="D311" s="107"/>
      <c r="E311" s="355"/>
      <c r="F311" s="346"/>
      <c r="G311" s="339" t="s">
        <v>329</v>
      </c>
      <c r="H311" s="340" t="s">
        <v>279</v>
      </c>
      <c r="I311" s="341"/>
      <c r="J311" s="341"/>
      <c r="K311" s="342"/>
      <c r="L311" s="28"/>
      <c r="M311" s="29"/>
      <c r="N311" s="343"/>
      <c r="O311" s="344"/>
      <c r="P311" s="329"/>
      <c r="Q311" s="345"/>
      <c r="R311" s="346"/>
      <c r="S311" s="339" t="s">
        <v>329</v>
      </c>
      <c r="T311" s="340" t="s">
        <v>175</v>
      </c>
      <c r="U311" s="342"/>
      <c r="V311" s="28"/>
      <c r="W311" s="29"/>
      <c r="X311" s="343"/>
      <c r="Y311" s="344"/>
      <c r="Z311" s="107"/>
    </row>
    <row r="312" spans="1:26" ht="19.899999999999999" customHeight="1" x14ac:dyDescent="0.15">
      <c r="B312" s="107"/>
      <c r="D312" s="107"/>
      <c r="E312" s="355"/>
      <c r="F312" s="346"/>
      <c r="G312" s="339" t="s">
        <v>330</v>
      </c>
      <c r="H312" s="340" t="s">
        <v>278</v>
      </c>
      <c r="I312" s="341"/>
      <c r="J312" s="341"/>
      <c r="K312" s="342"/>
      <c r="L312" s="28"/>
      <c r="M312" s="29"/>
      <c r="N312" s="343"/>
      <c r="O312" s="344"/>
      <c r="P312" s="329"/>
      <c r="Q312" s="345"/>
      <c r="R312" s="346"/>
      <c r="S312" s="339" t="s">
        <v>330</v>
      </c>
      <c r="T312" s="340" t="s">
        <v>174</v>
      </c>
      <c r="U312" s="342"/>
      <c r="V312" s="28"/>
      <c r="W312" s="29"/>
      <c r="X312" s="343"/>
      <c r="Y312" s="344"/>
      <c r="Z312" s="107"/>
    </row>
    <row r="313" spans="1:26" ht="19.899999999999999" customHeight="1" x14ac:dyDescent="0.15">
      <c r="B313" s="107"/>
      <c r="D313" s="107"/>
      <c r="E313" s="356"/>
      <c r="F313" s="348"/>
      <c r="G313" s="339" t="s">
        <v>331</v>
      </c>
      <c r="H313" s="340" t="s">
        <v>277</v>
      </c>
      <c r="I313" s="341"/>
      <c r="J313" s="341"/>
      <c r="K313" s="342"/>
      <c r="L313" s="28"/>
      <c r="M313" s="29"/>
      <c r="N313" s="343"/>
      <c r="O313" s="344"/>
      <c r="P313" s="329"/>
      <c r="Q313" s="345"/>
      <c r="R313" s="346"/>
      <c r="S313" s="339" t="s">
        <v>331</v>
      </c>
      <c r="T313" s="340" t="s">
        <v>173</v>
      </c>
      <c r="U313" s="342"/>
      <c r="V313" s="28"/>
      <c r="W313" s="29"/>
      <c r="X313" s="343"/>
      <c r="Y313" s="344"/>
      <c r="Z313" s="107"/>
    </row>
    <row r="314" spans="1:26" ht="19.899999999999999" customHeight="1" x14ac:dyDescent="0.15">
      <c r="A314" s="336">
        <f>IFERROR(IF(AND($V314="○", $X314&lt;&gt;"○"),1001,0),3)</f>
        <v>0</v>
      </c>
      <c r="B314" s="107"/>
      <c r="D314" s="107"/>
      <c r="E314" s="354" t="s">
        <v>132</v>
      </c>
      <c r="F314" s="350"/>
      <c r="G314" s="339" t="s">
        <v>326</v>
      </c>
      <c r="H314" s="340" t="s">
        <v>276</v>
      </c>
      <c r="I314" s="341"/>
      <c r="J314" s="341"/>
      <c r="K314" s="342"/>
      <c r="L314" s="28"/>
      <c r="M314" s="29"/>
      <c r="N314" s="343"/>
      <c r="O314" s="344"/>
      <c r="P314" s="329"/>
      <c r="Q314" s="345"/>
      <c r="R314" s="346"/>
      <c r="S314" s="339" t="s">
        <v>332</v>
      </c>
      <c r="T314" s="340" t="s">
        <v>394</v>
      </c>
      <c r="U314" s="342"/>
      <c r="V314" s="28"/>
      <c r="W314" s="29"/>
      <c r="X314" s="28"/>
      <c r="Y314" s="29"/>
      <c r="Z314" s="107"/>
    </row>
    <row r="315" spans="1:26" ht="19.899999999999999" customHeight="1" x14ac:dyDescent="0.15">
      <c r="B315" s="107"/>
      <c r="D315" s="107"/>
      <c r="E315" s="355"/>
      <c r="F315" s="346"/>
      <c r="G315" s="339" t="s">
        <v>327</v>
      </c>
      <c r="H315" s="340" t="s">
        <v>275</v>
      </c>
      <c r="I315" s="341"/>
      <c r="J315" s="341"/>
      <c r="K315" s="342"/>
      <c r="L315" s="28"/>
      <c r="M315" s="29"/>
      <c r="N315" s="343"/>
      <c r="O315" s="344"/>
      <c r="P315" s="329"/>
      <c r="Q315" s="345"/>
      <c r="R315" s="346"/>
      <c r="S315" s="339" t="s">
        <v>333</v>
      </c>
      <c r="T315" s="340" t="s">
        <v>172</v>
      </c>
      <c r="U315" s="342"/>
      <c r="V315" s="28"/>
      <c r="W315" s="29"/>
      <c r="X315" s="343"/>
      <c r="Y315" s="344"/>
      <c r="Z315" s="107"/>
    </row>
    <row r="316" spans="1:26" ht="19.899999999999999" customHeight="1" x14ac:dyDescent="0.15">
      <c r="B316" s="107"/>
      <c r="D316" s="107"/>
      <c r="E316" s="355"/>
      <c r="F316" s="346"/>
      <c r="G316" s="339" t="s">
        <v>328</v>
      </c>
      <c r="H316" s="340" t="s">
        <v>274</v>
      </c>
      <c r="I316" s="341"/>
      <c r="J316" s="341"/>
      <c r="K316" s="342"/>
      <c r="L316" s="28"/>
      <c r="M316" s="29"/>
      <c r="N316" s="343"/>
      <c r="O316" s="344"/>
      <c r="P316" s="329"/>
      <c r="Q316" s="345"/>
      <c r="R316" s="346"/>
      <c r="S316" s="339" t="s">
        <v>334</v>
      </c>
      <c r="T316" s="340" t="s">
        <v>171</v>
      </c>
      <c r="U316" s="342"/>
      <c r="V316" s="28"/>
      <c r="W316" s="29"/>
      <c r="X316" s="343"/>
      <c r="Y316" s="344"/>
      <c r="Z316" s="107"/>
    </row>
    <row r="317" spans="1:26" ht="19.899999999999999" customHeight="1" x14ac:dyDescent="0.15">
      <c r="B317" s="107"/>
      <c r="D317" s="107"/>
      <c r="E317" s="355"/>
      <c r="F317" s="346"/>
      <c r="G317" s="339" t="s">
        <v>329</v>
      </c>
      <c r="H317" s="340" t="s">
        <v>273</v>
      </c>
      <c r="I317" s="341"/>
      <c r="J317" s="341"/>
      <c r="K317" s="342"/>
      <c r="L317" s="28"/>
      <c r="M317" s="29"/>
      <c r="N317" s="343"/>
      <c r="O317" s="344"/>
      <c r="P317" s="329"/>
      <c r="Q317" s="345"/>
      <c r="R317" s="346"/>
      <c r="S317" s="339" t="s">
        <v>335</v>
      </c>
      <c r="T317" s="340" t="s">
        <v>170</v>
      </c>
      <c r="U317" s="342"/>
      <c r="V317" s="28"/>
      <c r="W317" s="29"/>
      <c r="X317" s="343"/>
      <c r="Y317" s="344"/>
      <c r="Z317" s="107"/>
    </row>
    <row r="318" spans="1:26" ht="19.899999999999999" customHeight="1" x14ac:dyDescent="0.15">
      <c r="B318" s="107"/>
      <c r="D318" s="107"/>
      <c r="E318" s="355"/>
      <c r="F318" s="346"/>
      <c r="G318" s="339" t="s">
        <v>330</v>
      </c>
      <c r="H318" s="340" t="s">
        <v>272</v>
      </c>
      <c r="I318" s="341"/>
      <c r="J318" s="341"/>
      <c r="K318" s="342"/>
      <c r="L318" s="28"/>
      <c r="M318" s="29"/>
      <c r="N318" s="343"/>
      <c r="O318" s="344"/>
      <c r="P318" s="329"/>
      <c r="Q318" s="345"/>
      <c r="R318" s="346"/>
      <c r="S318" s="339" t="s">
        <v>336</v>
      </c>
      <c r="T318" s="340" t="s">
        <v>169</v>
      </c>
      <c r="U318" s="342"/>
      <c r="V318" s="28"/>
      <c r="W318" s="29"/>
      <c r="X318" s="343"/>
      <c r="Y318" s="344"/>
      <c r="Z318" s="107"/>
    </row>
    <row r="319" spans="1:26" ht="19.899999999999999" customHeight="1" x14ac:dyDescent="0.15">
      <c r="B319" s="107"/>
      <c r="D319" s="107"/>
      <c r="E319" s="356"/>
      <c r="F319" s="348"/>
      <c r="G319" s="339" t="s">
        <v>331</v>
      </c>
      <c r="H319" s="340" t="s">
        <v>271</v>
      </c>
      <c r="I319" s="341"/>
      <c r="J319" s="341"/>
      <c r="K319" s="342"/>
      <c r="L319" s="28"/>
      <c r="M319" s="29"/>
      <c r="N319" s="343"/>
      <c r="O319" s="344"/>
      <c r="P319" s="329"/>
      <c r="Q319" s="345"/>
      <c r="R319" s="346"/>
      <c r="S319" s="339" t="s">
        <v>337</v>
      </c>
      <c r="T319" s="340" t="s">
        <v>168</v>
      </c>
      <c r="U319" s="342"/>
      <c r="V319" s="28"/>
      <c r="W319" s="29"/>
      <c r="X319" s="343"/>
      <c r="Y319" s="344"/>
      <c r="Z319" s="107"/>
    </row>
    <row r="320" spans="1:26" ht="19.899999999999999" customHeight="1" x14ac:dyDescent="0.15">
      <c r="B320" s="107"/>
      <c r="D320" s="107"/>
      <c r="E320" s="354" t="s">
        <v>133</v>
      </c>
      <c r="F320" s="350"/>
      <c r="G320" s="339" t="s">
        <v>326</v>
      </c>
      <c r="H320" s="340" t="s">
        <v>270</v>
      </c>
      <c r="I320" s="341"/>
      <c r="J320" s="341"/>
      <c r="K320" s="342"/>
      <c r="L320" s="28"/>
      <c r="M320" s="29"/>
      <c r="N320" s="343"/>
      <c r="O320" s="344"/>
      <c r="P320" s="329"/>
      <c r="Q320" s="345"/>
      <c r="R320" s="346"/>
      <c r="S320" s="339" t="s">
        <v>338</v>
      </c>
      <c r="T320" s="340" t="s">
        <v>167</v>
      </c>
      <c r="U320" s="342"/>
      <c r="V320" s="28"/>
      <c r="W320" s="29"/>
      <c r="X320" s="343"/>
      <c r="Y320" s="344"/>
      <c r="Z320" s="357"/>
    </row>
    <row r="321" spans="2:26" ht="19.899999999999999" customHeight="1" x14ac:dyDescent="0.15">
      <c r="B321" s="107"/>
      <c r="D321" s="107"/>
      <c r="E321" s="355"/>
      <c r="F321" s="346"/>
      <c r="G321" s="339" t="s">
        <v>327</v>
      </c>
      <c r="H321" s="340" t="s">
        <v>269</v>
      </c>
      <c r="I321" s="341"/>
      <c r="J321" s="341"/>
      <c r="K321" s="342"/>
      <c r="L321" s="28"/>
      <c r="M321" s="29"/>
      <c r="N321" s="343"/>
      <c r="O321" s="344"/>
      <c r="P321" s="329"/>
      <c r="Q321" s="345"/>
      <c r="R321" s="346"/>
      <c r="S321" s="339" t="s">
        <v>339</v>
      </c>
      <c r="T321" s="340" t="s">
        <v>166</v>
      </c>
      <c r="U321" s="342"/>
      <c r="V321" s="28"/>
      <c r="W321" s="29"/>
      <c r="X321" s="343"/>
      <c r="Y321" s="344"/>
      <c r="Z321" s="357"/>
    </row>
    <row r="322" spans="2:26" ht="19.899999999999999" customHeight="1" x14ac:dyDescent="0.15">
      <c r="B322" s="107"/>
      <c r="D322" s="107"/>
      <c r="E322" s="355"/>
      <c r="F322" s="346"/>
      <c r="G322" s="339" t="s">
        <v>328</v>
      </c>
      <c r="H322" s="340" t="s">
        <v>268</v>
      </c>
      <c r="I322" s="341"/>
      <c r="J322" s="341"/>
      <c r="K322" s="342"/>
      <c r="L322" s="28"/>
      <c r="M322" s="29"/>
      <c r="N322" s="343"/>
      <c r="O322" s="344"/>
      <c r="P322" s="329"/>
      <c r="Q322" s="345"/>
      <c r="R322" s="346"/>
      <c r="S322" s="339" t="s">
        <v>340</v>
      </c>
      <c r="T322" s="340" t="s">
        <v>165</v>
      </c>
      <c r="U322" s="342"/>
      <c r="V322" s="28"/>
      <c r="W322" s="29"/>
      <c r="X322" s="343"/>
      <c r="Y322" s="344"/>
      <c r="Z322" s="357"/>
    </row>
    <row r="323" spans="2:26" ht="19.899999999999999" customHeight="1" x14ac:dyDescent="0.15">
      <c r="B323" s="107"/>
      <c r="D323" s="107"/>
      <c r="E323" s="356"/>
      <c r="F323" s="348"/>
      <c r="G323" s="339" t="s">
        <v>329</v>
      </c>
      <c r="H323" s="340" t="s">
        <v>264</v>
      </c>
      <c r="I323" s="341"/>
      <c r="J323" s="341"/>
      <c r="K323" s="342"/>
      <c r="L323" s="28"/>
      <c r="M323" s="29"/>
      <c r="N323" s="343"/>
      <c r="O323" s="344"/>
      <c r="P323" s="329"/>
      <c r="Q323" s="347"/>
      <c r="R323" s="348"/>
      <c r="S323" s="339" t="s">
        <v>341</v>
      </c>
      <c r="T323" s="340" t="s">
        <v>164</v>
      </c>
      <c r="U323" s="342"/>
      <c r="V323" s="28"/>
      <c r="W323" s="29"/>
      <c r="X323" s="343"/>
      <c r="Y323" s="344"/>
      <c r="Z323" s="357"/>
    </row>
    <row r="324" spans="2:26" ht="19.899999999999999" customHeight="1" x14ac:dyDescent="0.15">
      <c r="B324" s="107"/>
      <c r="D324" s="107"/>
      <c r="E324" s="354" t="s">
        <v>134</v>
      </c>
      <c r="F324" s="350"/>
      <c r="G324" s="339" t="s">
        <v>326</v>
      </c>
      <c r="H324" s="340" t="s">
        <v>267</v>
      </c>
      <c r="I324" s="341"/>
      <c r="J324" s="341"/>
      <c r="K324" s="342"/>
      <c r="L324" s="28"/>
      <c r="M324" s="29"/>
      <c r="N324" s="343"/>
      <c r="O324" s="344"/>
      <c r="P324" s="329"/>
      <c r="Q324" s="349" t="s">
        <v>154</v>
      </c>
      <c r="R324" s="350"/>
      <c r="S324" s="339" t="s">
        <v>326</v>
      </c>
      <c r="T324" s="340" t="s">
        <v>163</v>
      </c>
      <c r="U324" s="342"/>
      <c r="V324" s="28"/>
      <c r="W324" s="29"/>
      <c r="X324" s="343"/>
      <c r="Y324" s="344"/>
      <c r="Z324" s="357"/>
    </row>
    <row r="325" spans="2:26" ht="19.899999999999999" customHeight="1" x14ac:dyDescent="0.15">
      <c r="B325" s="107"/>
      <c r="D325" s="107"/>
      <c r="E325" s="355"/>
      <c r="F325" s="346"/>
      <c r="G325" s="339" t="s">
        <v>327</v>
      </c>
      <c r="H325" s="340" t="s">
        <v>266</v>
      </c>
      <c r="I325" s="341"/>
      <c r="J325" s="341"/>
      <c r="K325" s="342"/>
      <c r="L325" s="28"/>
      <c r="M325" s="29"/>
      <c r="N325" s="343"/>
      <c r="O325" s="344"/>
      <c r="P325" s="329"/>
      <c r="Q325" s="345"/>
      <c r="R325" s="346"/>
      <c r="S325" s="339" t="s">
        <v>327</v>
      </c>
      <c r="T325" s="340" t="s">
        <v>162</v>
      </c>
      <c r="U325" s="342"/>
      <c r="V325" s="28"/>
      <c r="W325" s="29"/>
      <c r="X325" s="343"/>
      <c r="Y325" s="344"/>
      <c r="Z325" s="357"/>
    </row>
    <row r="326" spans="2:26" ht="19.899999999999999" customHeight="1" x14ac:dyDescent="0.15">
      <c r="B326" s="107"/>
      <c r="D326" s="107"/>
      <c r="E326" s="355"/>
      <c r="F326" s="346"/>
      <c r="G326" s="339" t="s">
        <v>328</v>
      </c>
      <c r="H326" s="340" t="s">
        <v>265</v>
      </c>
      <c r="I326" s="341"/>
      <c r="J326" s="341"/>
      <c r="K326" s="342"/>
      <c r="L326" s="28"/>
      <c r="M326" s="29"/>
      <c r="N326" s="343"/>
      <c r="O326" s="344"/>
      <c r="P326" s="329"/>
      <c r="Q326" s="345"/>
      <c r="R326" s="346"/>
      <c r="S326" s="339" t="s">
        <v>328</v>
      </c>
      <c r="T326" s="340" t="s">
        <v>161</v>
      </c>
      <c r="U326" s="342"/>
      <c r="V326" s="28"/>
      <c r="W326" s="29"/>
      <c r="X326" s="343"/>
      <c r="Y326" s="344"/>
      <c r="Z326" s="357"/>
    </row>
    <row r="327" spans="2:26" ht="19.899999999999999" customHeight="1" x14ac:dyDescent="0.15">
      <c r="B327" s="107"/>
      <c r="D327" s="107"/>
      <c r="E327" s="356"/>
      <c r="F327" s="348"/>
      <c r="G327" s="339" t="s">
        <v>329</v>
      </c>
      <c r="H327" s="340" t="s">
        <v>264</v>
      </c>
      <c r="I327" s="341"/>
      <c r="J327" s="341"/>
      <c r="K327" s="342"/>
      <c r="L327" s="28"/>
      <c r="M327" s="29"/>
      <c r="N327" s="343"/>
      <c r="O327" s="344"/>
      <c r="P327" s="329"/>
      <c r="Q327" s="347"/>
      <c r="R327" s="348"/>
      <c r="S327" s="339" t="s">
        <v>329</v>
      </c>
      <c r="T327" s="340" t="s">
        <v>160</v>
      </c>
      <c r="U327" s="342"/>
      <c r="V327" s="28"/>
      <c r="W327" s="29"/>
      <c r="X327" s="343"/>
      <c r="Y327" s="344"/>
      <c r="Z327" s="357"/>
    </row>
    <row r="328" spans="2:26" ht="30" customHeight="1" x14ac:dyDescent="0.15">
      <c r="B328" s="107"/>
      <c r="D328" s="107"/>
      <c r="E328" s="354" t="s">
        <v>135</v>
      </c>
      <c r="F328" s="350"/>
      <c r="G328" s="339" t="s">
        <v>326</v>
      </c>
      <c r="H328" s="340" t="s">
        <v>263</v>
      </c>
      <c r="I328" s="341"/>
      <c r="J328" s="341"/>
      <c r="K328" s="342"/>
      <c r="L328" s="28"/>
      <c r="M328" s="29"/>
      <c r="N328" s="343"/>
      <c r="O328" s="344"/>
      <c r="P328" s="329"/>
      <c r="Q328" s="349" t="s">
        <v>155</v>
      </c>
      <c r="R328" s="350"/>
      <c r="S328" s="339" t="s">
        <v>326</v>
      </c>
      <c r="T328" s="340" t="s">
        <v>359</v>
      </c>
      <c r="U328" s="342"/>
      <c r="V328" s="28"/>
      <c r="W328" s="29"/>
      <c r="X328" s="343"/>
      <c r="Y328" s="344"/>
      <c r="Z328" s="357"/>
    </row>
    <row r="329" spans="2:26" ht="19.899999999999999" customHeight="1" x14ac:dyDescent="0.15">
      <c r="B329" s="107"/>
      <c r="D329" s="107"/>
      <c r="E329" s="355"/>
      <c r="F329" s="346"/>
      <c r="G329" s="339" t="s">
        <v>327</v>
      </c>
      <c r="H329" s="340" t="s">
        <v>262</v>
      </c>
      <c r="I329" s="341"/>
      <c r="J329" s="341"/>
      <c r="K329" s="342"/>
      <c r="L329" s="28"/>
      <c r="M329" s="29"/>
      <c r="N329" s="343"/>
      <c r="O329" s="344"/>
      <c r="P329" s="329"/>
      <c r="Q329" s="345"/>
      <c r="R329" s="346"/>
      <c r="S329" s="339" t="s">
        <v>327</v>
      </c>
      <c r="T329" s="340" t="s">
        <v>159</v>
      </c>
      <c r="U329" s="342"/>
      <c r="V329" s="28"/>
      <c r="W329" s="29"/>
      <c r="X329" s="343"/>
      <c r="Y329" s="344"/>
      <c r="Z329" s="357"/>
    </row>
    <row r="330" spans="2:26" ht="19.899999999999999" customHeight="1" x14ac:dyDescent="0.15">
      <c r="B330" s="107"/>
      <c r="D330" s="107"/>
      <c r="E330" s="355"/>
      <c r="F330" s="346"/>
      <c r="G330" s="339" t="s">
        <v>328</v>
      </c>
      <c r="H330" s="340" t="s">
        <v>354</v>
      </c>
      <c r="I330" s="341"/>
      <c r="J330" s="341"/>
      <c r="K330" s="342"/>
      <c r="L330" s="28"/>
      <c r="M330" s="29"/>
      <c r="N330" s="343"/>
      <c r="O330" s="344"/>
      <c r="P330" s="329"/>
      <c r="Q330" s="345"/>
      <c r="R330" s="346"/>
      <c r="S330" s="339" t="s">
        <v>328</v>
      </c>
      <c r="T330" s="340" t="s">
        <v>158</v>
      </c>
      <c r="U330" s="342"/>
      <c r="V330" s="28"/>
      <c r="W330" s="29"/>
      <c r="X330" s="343"/>
      <c r="Y330" s="344"/>
      <c r="Z330" s="357"/>
    </row>
    <row r="331" spans="2:26" ht="19.899999999999999" customHeight="1" x14ac:dyDescent="0.15">
      <c r="B331" s="107"/>
      <c r="D331" s="107"/>
      <c r="E331" s="355"/>
      <c r="F331" s="346"/>
      <c r="G331" s="339" t="s">
        <v>329</v>
      </c>
      <c r="H331" s="340" t="s">
        <v>261</v>
      </c>
      <c r="I331" s="341"/>
      <c r="J331" s="341"/>
      <c r="K331" s="342"/>
      <c r="L331" s="28"/>
      <c r="M331" s="29"/>
      <c r="N331" s="343"/>
      <c r="O331" s="344"/>
      <c r="P331" s="329"/>
      <c r="Q331" s="345"/>
      <c r="R331" s="346"/>
      <c r="S331" s="339" t="s">
        <v>329</v>
      </c>
      <c r="T331" s="340" t="s">
        <v>157</v>
      </c>
      <c r="U331" s="342"/>
      <c r="V331" s="28"/>
      <c r="W331" s="29"/>
      <c r="X331" s="343"/>
      <c r="Y331" s="344"/>
      <c r="Z331" s="357"/>
    </row>
    <row r="332" spans="2:26" ht="19.899999999999999" customHeight="1" x14ac:dyDescent="0.15">
      <c r="B332" s="107"/>
      <c r="D332" s="107"/>
      <c r="E332" s="356"/>
      <c r="F332" s="348"/>
      <c r="G332" s="339" t="s">
        <v>330</v>
      </c>
      <c r="H332" s="340" t="s">
        <v>355</v>
      </c>
      <c r="I332" s="341"/>
      <c r="J332" s="341"/>
      <c r="K332" s="342"/>
      <c r="L332" s="28"/>
      <c r="M332" s="29"/>
      <c r="N332" s="343"/>
      <c r="O332" s="344"/>
      <c r="P332" s="329"/>
      <c r="Q332" s="358"/>
      <c r="R332" s="359"/>
      <c r="S332" s="360" t="s">
        <v>330</v>
      </c>
      <c r="T332" s="361" t="s">
        <v>156</v>
      </c>
      <c r="U332" s="362"/>
      <c r="V332" s="74"/>
      <c r="W332" s="75"/>
      <c r="X332" s="363"/>
      <c r="Y332" s="364"/>
      <c r="Z332" s="357"/>
    </row>
    <row r="333" spans="2:26" ht="19.899999999999999" customHeight="1" x14ac:dyDescent="0.15">
      <c r="B333" s="107"/>
      <c r="D333" s="107"/>
      <c r="E333" s="354" t="s">
        <v>136</v>
      </c>
      <c r="F333" s="350"/>
      <c r="G333" s="339" t="s">
        <v>326</v>
      </c>
      <c r="H333" s="340" t="s">
        <v>260</v>
      </c>
      <c r="I333" s="341"/>
      <c r="J333" s="341"/>
      <c r="K333" s="342"/>
      <c r="L333" s="28"/>
      <c r="M333" s="29"/>
      <c r="N333" s="343"/>
      <c r="O333" s="344"/>
      <c r="P333" s="156"/>
      <c r="Q333" s="296"/>
      <c r="Z333" s="107"/>
    </row>
    <row r="334" spans="2:26" ht="19.899999999999999" customHeight="1" x14ac:dyDescent="0.15">
      <c r="B334" s="107"/>
      <c r="D334" s="107"/>
      <c r="E334" s="355"/>
      <c r="F334" s="346"/>
      <c r="G334" s="339" t="s">
        <v>327</v>
      </c>
      <c r="H334" s="340" t="s">
        <v>259</v>
      </c>
      <c r="I334" s="341"/>
      <c r="J334" s="341"/>
      <c r="K334" s="342"/>
      <c r="L334" s="28"/>
      <c r="M334" s="29"/>
      <c r="N334" s="343"/>
      <c r="O334" s="344"/>
      <c r="Z334" s="107"/>
    </row>
    <row r="335" spans="2:26" ht="19.899999999999999" customHeight="1" x14ac:dyDescent="0.15">
      <c r="B335" s="107"/>
      <c r="D335" s="107"/>
      <c r="E335" s="355"/>
      <c r="F335" s="346"/>
      <c r="G335" s="339" t="s">
        <v>328</v>
      </c>
      <c r="H335" s="340" t="s">
        <v>258</v>
      </c>
      <c r="I335" s="341"/>
      <c r="J335" s="341"/>
      <c r="K335" s="342"/>
      <c r="L335" s="28"/>
      <c r="M335" s="29"/>
      <c r="N335" s="343"/>
      <c r="O335" s="344"/>
      <c r="Z335" s="107"/>
    </row>
    <row r="336" spans="2:26" ht="19.899999999999999" customHeight="1" x14ac:dyDescent="0.15">
      <c r="B336" s="107"/>
      <c r="D336" s="107"/>
      <c r="E336" s="355"/>
      <c r="F336" s="346"/>
      <c r="G336" s="339" t="s">
        <v>329</v>
      </c>
      <c r="H336" s="340" t="s">
        <v>257</v>
      </c>
      <c r="I336" s="341"/>
      <c r="J336" s="341"/>
      <c r="K336" s="342"/>
      <c r="L336" s="28"/>
      <c r="M336" s="29"/>
      <c r="N336" s="343"/>
      <c r="O336" s="344"/>
      <c r="Z336" s="107"/>
    </row>
    <row r="337" spans="1:26" ht="19.899999999999999" customHeight="1" x14ac:dyDescent="0.15">
      <c r="B337" s="107"/>
      <c r="D337" s="107"/>
      <c r="E337" s="355"/>
      <c r="F337" s="346"/>
      <c r="G337" s="339" t="s">
        <v>330</v>
      </c>
      <c r="H337" s="340" t="s">
        <v>256</v>
      </c>
      <c r="I337" s="341"/>
      <c r="J337" s="341"/>
      <c r="K337" s="342"/>
      <c r="L337" s="28"/>
      <c r="M337" s="29"/>
      <c r="N337" s="343"/>
      <c r="O337" s="344"/>
      <c r="Z337" s="107"/>
    </row>
    <row r="338" spans="1:26" ht="19.899999999999999" customHeight="1" x14ac:dyDescent="0.15">
      <c r="B338" s="107"/>
      <c r="D338" s="107"/>
      <c r="E338" s="355"/>
      <c r="F338" s="346"/>
      <c r="G338" s="339" t="s">
        <v>331</v>
      </c>
      <c r="H338" s="340" t="s">
        <v>255</v>
      </c>
      <c r="I338" s="341"/>
      <c r="J338" s="341"/>
      <c r="K338" s="342"/>
      <c r="L338" s="28"/>
      <c r="M338" s="29"/>
      <c r="N338" s="343"/>
      <c r="O338" s="344"/>
      <c r="Z338" s="107"/>
    </row>
    <row r="339" spans="1:26" ht="19.899999999999999" customHeight="1" x14ac:dyDescent="0.15">
      <c r="B339" s="107"/>
      <c r="D339" s="107"/>
      <c r="E339" s="355"/>
      <c r="F339" s="346"/>
      <c r="G339" s="339" t="s">
        <v>332</v>
      </c>
      <c r="H339" s="340" t="s">
        <v>254</v>
      </c>
      <c r="I339" s="341"/>
      <c r="J339" s="341"/>
      <c r="K339" s="342"/>
      <c r="L339" s="28"/>
      <c r="M339" s="29"/>
      <c r="N339" s="343"/>
      <c r="O339" s="344"/>
      <c r="Z339" s="107"/>
    </row>
    <row r="340" spans="1:26" ht="19.899999999999999" customHeight="1" x14ac:dyDescent="0.15">
      <c r="B340" s="107"/>
      <c r="D340" s="107"/>
      <c r="E340" s="356"/>
      <c r="F340" s="348"/>
      <c r="G340" s="339" t="s">
        <v>333</v>
      </c>
      <c r="H340" s="340" t="s">
        <v>253</v>
      </c>
      <c r="I340" s="341"/>
      <c r="J340" s="341"/>
      <c r="K340" s="342"/>
      <c r="L340" s="28"/>
      <c r="M340" s="29"/>
      <c r="N340" s="343"/>
      <c r="O340" s="344"/>
      <c r="Z340" s="107"/>
    </row>
    <row r="341" spans="1:26" ht="19.899999999999999" customHeight="1" x14ac:dyDescent="0.15">
      <c r="A341" s="336">
        <f>IFERROR(IF(AND($L341="○", $N341&lt;&gt;"○"),1001,0),3)</f>
        <v>0</v>
      </c>
      <c r="B341" s="107"/>
      <c r="D341" s="107"/>
      <c r="E341" s="354" t="s">
        <v>137</v>
      </c>
      <c r="F341" s="350"/>
      <c r="G341" s="339" t="s">
        <v>326</v>
      </c>
      <c r="H341" s="340" t="s">
        <v>395</v>
      </c>
      <c r="I341" s="341"/>
      <c r="J341" s="341"/>
      <c r="K341" s="342"/>
      <c r="L341" s="28"/>
      <c r="M341" s="29"/>
      <c r="N341" s="28"/>
      <c r="O341" s="29"/>
      <c r="Z341" s="107"/>
    </row>
    <row r="342" spans="1:26" ht="19.899999999999999" customHeight="1" x14ac:dyDescent="0.15">
      <c r="A342" s="336">
        <f>IFERROR(IF(AND($L342="○", $N342&lt;&gt;"○"),1001,0),3)</f>
        <v>0</v>
      </c>
      <c r="B342" s="107"/>
      <c r="D342" s="107"/>
      <c r="E342" s="355"/>
      <c r="F342" s="346"/>
      <c r="G342" s="339" t="s">
        <v>327</v>
      </c>
      <c r="H342" s="340" t="s">
        <v>396</v>
      </c>
      <c r="I342" s="341"/>
      <c r="J342" s="341"/>
      <c r="K342" s="342"/>
      <c r="L342" s="28"/>
      <c r="M342" s="29"/>
      <c r="N342" s="28"/>
      <c r="O342" s="29"/>
      <c r="Z342" s="107"/>
    </row>
    <row r="343" spans="1:26" ht="19.899999999999999" customHeight="1" x14ac:dyDescent="0.15">
      <c r="A343" s="336">
        <f>IFERROR(IF(AND($L343="○", $N343&lt;&gt;"○"),1001,0),3)</f>
        <v>0</v>
      </c>
      <c r="B343" s="107"/>
      <c r="D343" s="107"/>
      <c r="E343" s="355"/>
      <c r="F343" s="346"/>
      <c r="G343" s="339" t="s">
        <v>328</v>
      </c>
      <c r="H343" s="340" t="s">
        <v>397</v>
      </c>
      <c r="I343" s="341"/>
      <c r="J343" s="341"/>
      <c r="K343" s="342"/>
      <c r="L343" s="28"/>
      <c r="M343" s="29"/>
      <c r="N343" s="28"/>
      <c r="O343" s="29"/>
      <c r="Z343" s="107"/>
    </row>
    <row r="344" spans="1:26" ht="19.899999999999999" customHeight="1" x14ac:dyDescent="0.15">
      <c r="A344" s="336">
        <f>IFERROR(IF(AND($L344="○", $N344&lt;&gt;"○"),1001,0),3)</f>
        <v>0</v>
      </c>
      <c r="B344" s="107"/>
      <c r="D344" s="107"/>
      <c r="E344" s="355"/>
      <c r="F344" s="346"/>
      <c r="G344" s="339" t="s">
        <v>329</v>
      </c>
      <c r="H344" s="340" t="s">
        <v>398</v>
      </c>
      <c r="I344" s="341"/>
      <c r="J344" s="341"/>
      <c r="K344" s="342"/>
      <c r="L344" s="28"/>
      <c r="M344" s="29"/>
      <c r="N344" s="28"/>
      <c r="O344" s="29"/>
      <c r="Z344" s="107"/>
    </row>
    <row r="345" spans="1:26" ht="19.899999999999999" customHeight="1" x14ac:dyDescent="0.15">
      <c r="A345" s="336">
        <f>IFERROR(IF(AND($L345="○", $N345&lt;&gt;"○"),1001,0),3)</f>
        <v>0</v>
      </c>
      <c r="B345" s="107"/>
      <c r="D345" s="107"/>
      <c r="E345" s="355"/>
      <c r="F345" s="346"/>
      <c r="G345" s="339" t="s">
        <v>330</v>
      </c>
      <c r="H345" s="340" t="s">
        <v>399</v>
      </c>
      <c r="I345" s="341"/>
      <c r="J345" s="341"/>
      <c r="K345" s="342"/>
      <c r="L345" s="28"/>
      <c r="M345" s="29"/>
      <c r="N345" s="28"/>
      <c r="O345" s="29"/>
      <c r="Z345" s="107"/>
    </row>
    <row r="346" spans="1:26" ht="19.899999999999999" customHeight="1" x14ac:dyDescent="0.15">
      <c r="A346" s="336">
        <f>IFERROR(IF(AND($L346="○", $N346&lt;&gt;"○"),1001,0),3)</f>
        <v>0</v>
      </c>
      <c r="B346" s="107"/>
      <c r="D346" s="107"/>
      <c r="E346" s="355"/>
      <c r="F346" s="346"/>
      <c r="G346" s="339" t="s">
        <v>331</v>
      </c>
      <c r="H346" s="340" t="s">
        <v>400</v>
      </c>
      <c r="I346" s="341"/>
      <c r="J346" s="341"/>
      <c r="K346" s="342"/>
      <c r="L346" s="28"/>
      <c r="M346" s="29"/>
      <c r="N346" s="28"/>
      <c r="O346" s="29"/>
      <c r="Z346" s="107"/>
    </row>
    <row r="347" spans="1:26" ht="19.899999999999999" customHeight="1" x14ac:dyDescent="0.15">
      <c r="B347" s="107"/>
      <c r="D347" s="107"/>
      <c r="E347" s="355"/>
      <c r="F347" s="346"/>
      <c r="G347" s="339" t="s">
        <v>332</v>
      </c>
      <c r="H347" s="340" t="s">
        <v>252</v>
      </c>
      <c r="I347" s="341"/>
      <c r="J347" s="341"/>
      <c r="K347" s="342"/>
      <c r="L347" s="28"/>
      <c r="M347" s="29"/>
      <c r="N347" s="343"/>
      <c r="O347" s="344"/>
      <c r="Z347" s="107"/>
    </row>
    <row r="348" spans="1:26" ht="19.899999999999999" customHeight="1" x14ac:dyDescent="0.15">
      <c r="B348" s="107"/>
      <c r="D348" s="107"/>
      <c r="E348" s="355"/>
      <c r="F348" s="346"/>
      <c r="G348" s="339" t="s">
        <v>333</v>
      </c>
      <c r="H348" s="340" t="s">
        <v>251</v>
      </c>
      <c r="I348" s="341"/>
      <c r="J348" s="341"/>
      <c r="K348" s="342"/>
      <c r="L348" s="28"/>
      <c r="M348" s="29"/>
      <c r="N348" s="343"/>
      <c r="O348" s="344"/>
      <c r="Z348" s="107"/>
    </row>
    <row r="349" spans="1:26" ht="19.899999999999999" customHeight="1" x14ac:dyDescent="0.15">
      <c r="A349" s="336">
        <f>IFERROR(IF(AND($L349="○", $N349&lt;&gt;"○"),1001,0),3)</f>
        <v>0</v>
      </c>
      <c r="B349" s="107"/>
      <c r="D349" s="107"/>
      <c r="E349" s="355"/>
      <c r="F349" s="346"/>
      <c r="G349" s="339" t="s">
        <v>334</v>
      </c>
      <c r="H349" s="340" t="s">
        <v>401</v>
      </c>
      <c r="I349" s="341"/>
      <c r="J349" s="341"/>
      <c r="K349" s="342"/>
      <c r="L349" s="28"/>
      <c r="M349" s="29"/>
      <c r="N349" s="28"/>
      <c r="O349" s="29"/>
      <c r="Z349" s="107"/>
    </row>
    <row r="350" spans="1:26" ht="30" customHeight="1" x14ac:dyDescent="0.15">
      <c r="A350" s="336">
        <f>IFERROR(IF(AND($L350="○", $N350&lt;&gt;"○"),1001,0),3)</f>
        <v>0</v>
      </c>
      <c r="B350" s="107"/>
      <c r="D350" s="107"/>
      <c r="E350" s="355"/>
      <c r="F350" s="346"/>
      <c r="G350" s="339" t="s">
        <v>335</v>
      </c>
      <c r="H350" s="340" t="s">
        <v>402</v>
      </c>
      <c r="I350" s="341"/>
      <c r="J350" s="341"/>
      <c r="K350" s="342"/>
      <c r="L350" s="28"/>
      <c r="M350" s="29"/>
      <c r="N350" s="28"/>
      <c r="O350" s="29"/>
      <c r="Z350" s="107"/>
    </row>
    <row r="351" spans="1:26" ht="19.899999999999999" customHeight="1" x14ac:dyDescent="0.15">
      <c r="B351" s="107"/>
      <c r="D351" s="107"/>
      <c r="E351" s="355"/>
      <c r="F351" s="346"/>
      <c r="G351" s="339" t="s">
        <v>336</v>
      </c>
      <c r="H351" s="340" t="s">
        <v>250</v>
      </c>
      <c r="I351" s="341"/>
      <c r="J351" s="341"/>
      <c r="K351" s="342"/>
      <c r="L351" s="28"/>
      <c r="M351" s="29"/>
      <c r="N351" s="343"/>
      <c r="O351" s="344"/>
      <c r="Z351" s="107"/>
    </row>
    <row r="352" spans="1:26" ht="19.899999999999999" customHeight="1" x14ac:dyDescent="0.15">
      <c r="A352" s="336">
        <f>IFERROR(IF(AND($L352="○", $N352&lt;&gt;"○"),1001,0),3)</f>
        <v>0</v>
      </c>
      <c r="B352" s="107"/>
      <c r="D352" s="107"/>
      <c r="E352" s="355"/>
      <c r="F352" s="346"/>
      <c r="G352" s="339" t="s">
        <v>337</v>
      </c>
      <c r="H352" s="340" t="s">
        <v>403</v>
      </c>
      <c r="I352" s="341"/>
      <c r="J352" s="341"/>
      <c r="K352" s="342"/>
      <c r="L352" s="28"/>
      <c r="M352" s="29"/>
      <c r="N352" s="28"/>
      <c r="O352" s="29"/>
      <c r="Z352" s="107"/>
    </row>
    <row r="353" spans="1:26" ht="19.899999999999999" customHeight="1" x14ac:dyDescent="0.15">
      <c r="A353" s="336">
        <f>IFERROR(IF(AND($L353="○", $N353&lt;&gt;"○"),1001,0),3)</f>
        <v>0</v>
      </c>
      <c r="B353" s="107"/>
      <c r="D353" s="107"/>
      <c r="E353" s="355"/>
      <c r="F353" s="346"/>
      <c r="G353" s="339" t="s">
        <v>338</v>
      </c>
      <c r="H353" s="340" t="s">
        <v>404</v>
      </c>
      <c r="I353" s="341"/>
      <c r="J353" s="341"/>
      <c r="K353" s="342"/>
      <c r="L353" s="28"/>
      <c r="M353" s="29"/>
      <c r="N353" s="28"/>
      <c r="O353" s="29"/>
      <c r="Z353" s="107"/>
    </row>
    <row r="354" spans="1:26" ht="19.899999999999999" customHeight="1" x14ac:dyDescent="0.15">
      <c r="B354" s="107"/>
      <c r="D354" s="107"/>
      <c r="E354" s="356"/>
      <c r="F354" s="348"/>
      <c r="G354" s="339" t="s">
        <v>339</v>
      </c>
      <c r="H354" s="340" t="s">
        <v>249</v>
      </c>
      <c r="I354" s="341"/>
      <c r="J354" s="341"/>
      <c r="K354" s="342"/>
      <c r="L354" s="28"/>
      <c r="M354" s="29"/>
      <c r="N354" s="343"/>
      <c r="O354" s="344"/>
      <c r="Z354" s="107"/>
    </row>
    <row r="355" spans="1:26" ht="19.899999999999999" customHeight="1" x14ac:dyDescent="0.15">
      <c r="A355" s="336">
        <f>IFERROR(IF(AND($L355="○", $N355&lt;&gt;"○"),1001,0),3)</f>
        <v>0</v>
      </c>
      <c r="B355" s="107"/>
      <c r="D355" s="107"/>
      <c r="E355" s="354" t="s">
        <v>138</v>
      </c>
      <c r="F355" s="350"/>
      <c r="G355" s="339" t="s">
        <v>326</v>
      </c>
      <c r="H355" s="340" t="s">
        <v>405</v>
      </c>
      <c r="I355" s="341"/>
      <c r="J355" s="341"/>
      <c r="K355" s="342"/>
      <c r="L355" s="28"/>
      <c r="M355" s="29"/>
      <c r="N355" s="28"/>
      <c r="O355" s="29"/>
      <c r="Z355" s="107"/>
    </row>
    <row r="356" spans="1:26" ht="19.899999999999999" customHeight="1" x14ac:dyDescent="0.15">
      <c r="A356" s="336">
        <f>IFERROR(IF(AND($L356="○", $N356&lt;&gt;"○"),1001,0),3)</f>
        <v>0</v>
      </c>
      <c r="B356" s="107"/>
      <c r="D356" s="107"/>
      <c r="E356" s="355"/>
      <c r="F356" s="346"/>
      <c r="G356" s="339" t="s">
        <v>327</v>
      </c>
      <c r="H356" s="340" t="s">
        <v>406</v>
      </c>
      <c r="I356" s="341"/>
      <c r="J356" s="341"/>
      <c r="K356" s="342"/>
      <c r="L356" s="28"/>
      <c r="M356" s="29"/>
      <c r="N356" s="28"/>
      <c r="O356" s="29"/>
      <c r="Z356" s="107"/>
    </row>
    <row r="357" spans="1:26" ht="19.899999999999999" customHeight="1" x14ac:dyDescent="0.15">
      <c r="B357" s="107"/>
      <c r="D357" s="107"/>
      <c r="E357" s="355"/>
      <c r="F357" s="346"/>
      <c r="G357" s="339" t="s">
        <v>328</v>
      </c>
      <c r="H357" s="340" t="s">
        <v>165</v>
      </c>
      <c r="I357" s="341"/>
      <c r="J357" s="341"/>
      <c r="K357" s="342"/>
      <c r="L357" s="28"/>
      <c r="M357" s="29"/>
      <c r="N357" s="343"/>
      <c r="O357" s="344"/>
      <c r="Z357" s="107"/>
    </row>
    <row r="358" spans="1:26" ht="19.899999999999999" customHeight="1" x14ac:dyDescent="0.15">
      <c r="B358" s="107"/>
      <c r="D358" s="107"/>
      <c r="E358" s="355"/>
      <c r="F358" s="346"/>
      <c r="G358" s="339" t="s">
        <v>329</v>
      </c>
      <c r="H358" s="340" t="s">
        <v>248</v>
      </c>
      <c r="I358" s="341"/>
      <c r="J358" s="341"/>
      <c r="K358" s="342"/>
      <c r="L358" s="28"/>
      <c r="M358" s="29"/>
      <c r="N358" s="343"/>
      <c r="O358" s="344"/>
      <c r="Z358" s="107"/>
    </row>
    <row r="359" spans="1:26" ht="19.899999999999999" customHeight="1" x14ac:dyDescent="0.15">
      <c r="A359" s="336">
        <f>IFERROR(IF(AND($L359="○", $N359&lt;&gt;"○"),1001,0),3)</f>
        <v>0</v>
      </c>
      <c r="B359" s="107"/>
      <c r="D359" s="107"/>
      <c r="E359" s="355"/>
      <c r="F359" s="346"/>
      <c r="G359" s="339" t="s">
        <v>330</v>
      </c>
      <c r="H359" s="340" t="s">
        <v>407</v>
      </c>
      <c r="I359" s="341"/>
      <c r="J359" s="341"/>
      <c r="K359" s="342"/>
      <c r="L359" s="28"/>
      <c r="M359" s="29"/>
      <c r="N359" s="28"/>
      <c r="O359" s="29"/>
      <c r="Z359" s="107"/>
    </row>
    <row r="360" spans="1:26" ht="19.899999999999999" customHeight="1" x14ac:dyDescent="0.15">
      <c r="B360" s="107"/>
      <c r="D360" s="107"/>
      <c r="E360" s="356"/>
      <c r="F360" s="348"/>
      <c r="G360" s="339" t="s">
        <v>331</v>
      </c>
      <c r="H360" s="340" t="s">
        <v>247</v>
      </c>
      <c r="I360" s="341"/>
      <c r="J360" s="341"/>
      <c r="K360" s="342"/>
      <c r="L360" s="28"/>
      <c r="M360" s="29"/>
      <c r="N360" s="343"/>
      <c r="O360" s="344"/>
      <c r="Z360" s="107"/>
    </row>
    <row r="361" spans="1:26" ht="19.899999999999999" customHeight="1" x14ac:dyDescent="0.15">
      <c r="B361" s="107"/>
      <c r="D361" s="107"/>
      <c r="E361" s="365" t="s">
        <v>139</v>
      </c>
      <c r="F361" s="353"/>
      <c r="G361" s="339" t="s">
        <v>326</v>
      </c>
      <c r="H361" s="340" t="s">
        <v>246</v>
      </c>
      <c r="I361" s="341"/>
      <c r="J361" s="341"/>
      <c r="K361" s="342"/>
      <c r="L361" s="28"/>
      <c r="M361" s="29"/>
      <c r="N361" s="343"/>
      <c r="O361" s="344"/>
      <c r="Z361" s="107"/>
    </row>
    <row r="362" spans="1:26" ht="19.899999999999999" customHeight="1" x14ac:dyDescent="0.15">
      <c r="B362" s="107"/>
      <c r="D362" s="107"/>
      <c r="E362" s="354" t="s">
        <v>140</v>
      </c>
      <c r="F362" s="350"/>
      <c r="G362" s="339" t="s">
        <v>326</v>
      </c>
      <c r="H362" s="340" t="s">
        <v>245</v>
      </c>
      <c r="I362" s="341"/>
      <c r="J362" s="341"/>
      <c r="K362" s="342"/>
      <c r="L362" s="28"/>
      <c r="M362" s="29"/>
      <c r="N362" s="343"/>
      <c r="O362" s="344"/>
      <c r="Z362" s="107"/>
    </row>
    <row r="363" spans="1:26" ht="19.899999999999999" customHeight="1" x14ac:dyDescent="0.15">
      <c r="B363" s="107"/>
      <c r="D363" s="107"/>
      <c r="E363" s="355"/>
      <c r="F363" s="346"/>
      <c r="G363" s="339" t="s">
        <v>327</v>
      </c>
      <c r="H363" s="340" t="s">
        <v>244</v>
      </c>
      <c r="I363" s="341"/>
      <c r="J363" s="341"/>
      <c r="K363" s="342"/>
      <c r="L363" s="28"/>
      <c r="M363" s="29"/>
      <c r="N363" s="343"/>
      <c r="O363" s="344"/>
      <c r="Z363" s="107"/>
    </row>
    <row r="364" spans="1:26" ht="19.899999999999999" customHeight="1" x14ac:dyDescent="0.15">
      <c r="B364" s="107"/>
      <c r="D364" s="107"/>
      <c r="E364" s="355"/>
      <c r="F364" s="346"/>
      <c r="G364" s="339" t="s">
        <v>328</v>
      </c>
      <c r="H364" s="340" t="s">
        <v>243</v>
      </c>
      <c r="I364" s="341"/>
      <c r="J364" s="341"/>
      <c r="K364" s="342"/>
      <c r="L364" s="28"/>
      <c r="M364" s="29"/>
      <c r="N364" s="343"/>
      <c r="O364" s="344"/>
      <c r="Z364" s="107"/>
    </row>
    <row r="365" spans="1:26" ht="19.899999999999999" customHeight="1" x14ac:dyDescent="0.15">
      <c r="B365" s="107"/>
      <c r="D365" s="107"/>
      <c r="E365" s="355"/>
      <c r="F365" s="346"/>
      <c r="G365" s="339" t="s">
        <v>329</v>
      </c>
      <c r="H365" s="340" t="s">
        <v>242</v>
      </c>
      <c r="I365" s="341"/>
      <c r="J365" s="341"/>
      <c r="K365" s="342"/>
      <c r="L365" s="28"/>
      <c r="M365" s="29"/>
      <c r="N365" s="343"/>
      <c r="O365" s="344"/>
      <c r="Z365" s="107"/>
    </row>
    <row r="366" spans="1:26" ht="19.899999999999999" customHeight="1" x14ac:dyDescent="0.15">
      <c r="B366" s="107"/>
      <c r="D366" s="107"/>
      <c r="E366" s="355"/>
      <c r="F366" s="346"/>
      <c r="G366" s="339" t="s">
        <v>330</v>
      </c>
      <c r="H366" s="340" t="s">
        <v>241</v>
      </c>
      <c r="I366" s="341"/>
      <c r="J366" s="341"/>
      <c r="K366" s="342"/>
      <c r="L366" s="28"/>
      <c r="M366" s="29"/>
      <c r="N366" s="343"/>
      <c r="O366" s="344"/>
      <c r="Z366" s="107"/>
    </row>
    <row r="367" spans="1:26" ht="19.899999999999999" customHeight="1" x14ac:dyDescent="0.15">
      <c r="B367" s="107"/>
      <c r="D367" s="107"/>
      <c r="E367" s="355"/>
      <c r="F367" s="346"/>
      <c r="G367" s="339" t="s">
        <v>331</v>
      </c>
      <c r="H367" s="340" t="s">
        <v>240</v>
      </c>
      <c r="I367" s="341"/>
      <c r="J367" s="341"/>
      <c r="K367" s="342"/>
      <c r="L367" s="28"/>
      <c r="M367" s="29"/>
      <c r="N367" s="343"/>
      <c r="O367" s="344"/>
      <c r="Z367" s="107"/>
    </row>
    <row r="368" spans="1:26" ht="19.899999999999999" customHeight="1" x14ac:dyDescent="0.15">
      <c r="B368" s="107"/>
      <c r="D368" s="107"/>
      <c r="E368" s="355"/>
      <c r="F368" s="346"/>
      <c r="G368" s="339" t="s">
        <v>332</v>
      </c>
      <c r="H368" s="340" t="s">
        <v>239</v>
      </c>
      <c r="I368" s="341"/>
      <c r="J368" s="341"/>
      <c r="K368" s="342"/>
      <c r="L368" s="28"/>
      <c r="M368" s="29"/>
      <c r="N368" s="343"/>
      <c r="O368" s="344"/>
      <c r="Z368" s="107"/>
    </row>
    <row r="369" spans="1:26" ht="19.899999999999999" customHeight="1" x14ac:dyDescent="0.15">
      <c r="B369" s="107"/>
      <c r="D369" s="107"/>
      <c r="E369" s="355"/>
      <c r="F369" s="346"/>
      <c r="G369" s="339" t="s">
        <v>333</v>
      </c>
      <c r="H369" s="340" t="s">
        <v>238</v>
      </c>
      <c r="I369" s="341"/>
      <c r="J369" s="341"/>
      <c r="K369" s="342"/>
      <c r="L369" s="28"/>
      <c r="M369" s="29"/>
      <c r="N369" s="343"/>
      <c r="O369" s="344"/>
      <c r="Z369" s="107"/>
    </row>
    <row r="370" spans="1:26" ht="19.899999999999999" customHeight="1" x14ac:dyDescent="0.15">
      <c r="B370" s="107"/>
      <c r="D370" s="107"/>
      <c r="E370" s="356"/>
      <c r="F370" s="348"/>
      <c r="G370" s="339" t="s">
        <v>334</v>
      </c>
      <c r="H370" s="340" t="s">
        <v>237</v>
      </c>
      <c r="I370" s="341"/>
      <c r="J370" s="341"/>
      <c r="K370" s="342"/>
      <c r="L370" s="28"/>
      <c r="M370" s="29"/>
      <c r="N370" s="343"/>
      <c r="O370" s="344"/>
      <c r="Z370" s="107"/>
    </row>
    <row r="371" spans="1:26" ht="19.899999999999999" customHeight="1" x14ac:dyDescent="0.15">
      <c r="A371" s="336">
        <f>IFERROR(IF(AND($L371="○", $N371&lt;&gt;"○"),1001,0),3)</f>
        <v>0</v>
      </c>
      <c r="B371" s="107"/>
      <c r="D371" s="107"/>
      <c r="E371" s="354" t="s">
        <v>376</v>
      </c>
      <c r="F371" s="350"/>
      <c r="G371" s="339" t="s">
        <v>326</v>
      </c>
      <c r="H371" s="340" t="s">
        <v>408</v>
      </c>
      <c r="I371" s="341"/>
      <c r="J371" s="341"/>
      <c r="K371" s="342"/>
      <c r="L371" s="28"/>
      <c r="M371" s="29"/>
      <c r="N371" s="28"/>
      <c r="O371" s="29"/>
      <c r="Z371" s="107"/>
    </row>
    <row r="372" spans="1:26" ht="19.899999999999999" customHeight="1" x14ac:dyDescent="0.15">
      <c r="A372" s="336">
        <f>IFERROR(IF(AND($L372="○", $N372&lt;&gt;"○"),1001,0),3)</f>
        <v>0</v>
      </c>
      <c r="B372" s="107"/>
      <c r="D372" s="107"/>
      <c r="E372" s="355"/>
      <c r="F372" s="346"/>
      <c r="G372" s="339" t="s">
        <v>327</v>
      </c>
      <c r="H372" s="340" t="s">
        <v>409</v>
      </c>
      <c r="I372" s="341"/>
      <c r="J372" s="341"/>
      <c r="K372" s="342"/>
      <c r="L372" s="28"/>
      <c r="M372" s="29"/>
      <c r="N372" s="28"/>
      <c r="O372" s="29"/>
      <c r="Z372" s="107"/>
    </row>
    <row r="373" spans="1:26" ht="19.899999999999999" customHeight="1" x14ac:dyDescent="0.15">
      <c r="B373" s="107"/>
      <c r="D373" s="107"/>
      <c r="E373" s="355"/>
      <c r="F373" s="346"/>
      <c r="G373" s="339" t="s">
        <v>328</v>
      </c>
      <c r="H373" s="340" t="s">
        <v>236</v>
      </c>
      <c r="I373" s="341"/>
      <c r="J373" s="341"/>
      <c r="K373" s="342"/>
      <c r="L373" s="28"/>
      <c r="M373" s="29"/>
      <c r="N373" s="343"/>
      <c r="O373" s="344"/>
      <c r="Z373" s="107"/>
    </row>
    <row r="374" spans="1:26" ht="19.899999999999999" customHeight="1" x14ac:dyDescent="0.15">
      <c r="B374" s="107"/>
      <c r="D374" s="107"/>
      <c r="E374" s="355"/>
      <c r="F374" s="346"/>
      <c r="G374" s="339" t="s">
        <v>329</v>
      </c>
      <c r="H374" s="340" t="s">
        <v>235</v>
      </c>
      <c r="I374" s="341"/>
      <c r="J374" s="341"/>
      <c r="K374" s="342"/>
      <c r="L374" s="28"/>
      <c r="M374" s="29"/>
      <c r="N374" s="343"/>
      <c r="O374" s="344"/>
      <c r="Z374" s="107"/>
    </row>
    <row r="375" spans="1:26" ht="19.899999999999999" customHeight="1" x14ac:dyDescent="0.15">
      <c r="B375" s="107"/>
      <c r="D375" s="107"/>
      <c r="E375" s="366"/>
      <c r="F375" s="359"/>
      <c r="G375" s="360" t="s">
        <v>330</v>
      </c>
      <c r="H375" s="361" t="s">
        <v>234</v>
      </c>
      <c r="I375" s="367"/>
      <c r="J375" s="367"/>
      <c r="K375" s="362"/>
      <c r="L375" s="74"/>
      <c r="M375" s="75"/>
      <c r="N375" s="343"/>
      <c r="O375" s="344"/>
      <c r="Z375" s="107"/>
    </row>
    <row r="376" spans="1:26" ht="19.899999999999999" customHeight="1" x14ac:dyDescent="0.15">
      <c r="C376" s="133"/>
      <c r="N376" s="368"/>
      <c r="O376" s="368"/>
      <c r="Z376" s="107"/>
    </row>
    <row r="377" spans="1:26" ht="19.899999999999999" customHeight="1" x14ac:dyDescent="0.15">
      <c r="C377" s="123"/>
      <c r="D377" s="98"/>
      <c r="E377" s="98"/>
      <c r="F377" s="98"/>
      <c r="G377" s="98"/>
      <c r="H377" s="98"/>
      <c r="I377" s="98"/>
      <c r="J377" s="98"/>
      <c r="K377" s="98"/>
      <c r="L377" s="98"/>
      <c r="M377" s="98"/>
      <c r="N377" s="98"/>
      <c r="O377" s="98"/>
      <c r="P377" s="98"/>
      <c r="Q377" s="98"/>
      <c r="R377" s="98"/>
      <c r="S377" s="98"/>
      <c r="T377" s="98"/>
      <c r="U377" s="98"/>
      <c r="V377" s="98"/>
      <c r="W377" s="98"/>
      <c r="X377" s="98"/>
      <c r="Y377" s="98"/>
      <c r="Z377" s="369"/>
    </row>
    <row r="378" spans="1:26" ht="19.899999999999999" customHeight="1" x14ac:dyDescent="0.15"/>
  </sheetData>
  <sheetProtection algorithmName="SHA-512" hashValue="jRXX+hstBZ3PQiX8dDz0wmnQCLMxkCxgxNXNl9mumtlm251MhRbDRSnrtRcntf4N4Bht7gW6ClbnLR9muZZZvg==" saltValue="M7mL/4MyGfQI5OlO9WBqDw==" spinCount="100000" sheet="1" objects="1" scenarios="1"/>
  <dataConsolidate/>
  <mergeCells count="823">
    <mergeCell ref="Q249:R249"/>
    <mergeCell ref="S249:U249"/>
    <mergeCell ref="V249:W249"/>
    <mergeCell ref="Q250:R257"/>
    <mergeCell ref="T250:U250"/>
    <mergeCell ref="V250:W250"/>
    <mergeCell ref="T251:U251"/>
    <mergeCell ref="V251:W251"/>
    <mergeCell ref="T252:U252"/>
    <mergeCell ref="V252:W252"/>
    <mergeCell ref="Q258:R261"/>
    <mergeCell ref="T258:U258"/>
    <mergeCell ref="V258:W258"/>
    <mergeCell ref="T259:U259"/>
    <mergeCell ref="V259:W259"/>
    <mergeCell ref="T260:U260"/>
    <mergeCell ref="T253:U253"/>
    <mergeCell ref="V253:W253"/>
    <mergeCell ref="T254:U254"/>
    <mergeCell ref="V254:W254"/>
    <mergeCell ref="T255:U255"/>
    <mergeCell ref="V255:W255"/>
    <mergeCell ref="T280:U280"/>
    <mergeCell ref="V280:W280"/>
    <mergeCell ref="Q281:R281"/>
    <mergeCell ref="T281:U281"/>
    <mergeCell ref="V281:W281"/>
    <mergeCell ref="T274:U274"/>
    <mergeCell ref="V274:W274"/>
    <mergeCell ref="Q275:R280"/>
    <mergeCell ref="T275:U275"/>
    <mergeCell ref="V275:W275"/>
    <mergeCell ref="T276:U276"/>
    <mergeCell ref="V276:W276"/>
    <mergeCell ref="T277:U277"/>
    <mergeCell ref="V277:W277"/>
    <mergeCell ref="T278:U278"/>
    <mergeCell ref="Q262:R274"/>
    <mergeCell ref="T262:U262"/>
    <mergeCell ref="V262:W262"/>
    <mergeCell ref="T263:U263"/>
    <mergeCell ref="V263:W263"/>
    <mergeCell ref="T264:U264"/>
    <mergeCell ref="V264:W264"/>
    <mergeCell ref="T271:U271"/>
    <mergeCell ref="V271:W271"/>
    <mergeCell ref="V295:W295"/>
    <mergeCell ref="T296:U296"/>
    <mergeCell ref="V296:W296"/>
    <mergeCell ref="T297:U297"/>
    <mergeCell ref="V297:W297"/>
    <mergeCell ref="T298:U298"/>
    <mergeCell ref="V298:W298"/>
    <mergeCell ref="T295:U295"/>
    <mergeCell ref="Q282:R286"/>
    <mergeCell ref="T282:U282"/>
    <mergeCell ref="V282:W282"/>
    <mergeCell ref="T283:U283"/>
    <mergeCell ref="V283:W283"/>
    <mergeCell ref="T284:U284"/>
    <mergeCell ref="V284:W284"/>
    <mergeCell ref="T285:U285"/>
    <mergeCell ref="V285:W285"/>
    <mergeCell ref="T286:U286"/>
    <mergeCell ref="T291:U291"/>
    <mergeCell ref="V291:W291"/>
    <mergeCell ref="T292:U292"/>
    <mergeCell ref="V292:W292"/>
    <mergeCell ref="T293:U293"/>
    <mergeCell ref="V293:W293"/>
    <mergeCell ref="Q302:R304"/>
    <mergeCell ref="T302:U302"/>
    <mergeCell ref="V302:W302"/>
    <mergeCell ref="T303:U303"/>
    <mergeCell ref="V303:W303"/>
    <mergeCell ref="T304:U304"/>
    <mergeCell ref="V304:W304"/>
    <mergeCell ref="Q299:R301"/>
    <mergeCell ref="T299:U299"/>
    <mergeCell ref="V299:W299"/>
    <mergeCell ref="T300:U300"/>
    <mergeCell ref="V300:W300"/>
    <mergeCell ref="T301:U301"/>
    <mergeCell ref="V301:W301"/>
    <mergeCell ref="T321:U321"/>
    <mergeCell ref="V321:W321"/>
    <mergeCell ref="V314:W314"/>
    <mergeCell ref="T315:U315"/>
    <mergeCell ref="V315:W315"/>
    <mergeCell ref="Q305:R307"/>
    <mergeCell ref="T305:U305"/>
    <mergeCell ref="V305:W305"/>
    <mergeCell ref="T306:U306"/>
    <mergeCell ref="V306:W306"/>
    <mergeCell ref="T307:U307"/>
    <mergeCell ref="V307:W307"/>
    <mergeCell ref="T322:U322"/>
    <mergeCell ref="V322:W322"/>
    <mergeCell ref="T323:U323"/>
    <mergeCell ref="V323:W323"/>
    <mergeCell ref="Q324:R327"/>
    <mergeCell ref="T324:U324"/>
    <mergeCell ref="V324:W324"/>
    <mergeCell ref="T325:U325"/>
    <mergeCell ref="V325:W325"/>
    <mergeCell ref="T326:U326"/>
    <mergeCell ref="Q308:R323"/>
    <mergeCell ref="T308:U308"/>
    <mergeCell ref="V308:W308"/>
    <mergeCell ref="T309:U309"/>
    <mergeCell ref="V309:W309"/>
    <mergeCell ref="T310:U310"/>
    <mergeCell ref="V310:W310"/>
    <mergeCell ref="T311:U311"/>
    <mergeCell ref="V311:W311"/>
    <mergeCell ref="T312:U312"/>
    <mergeCell ref="T319:U319"/>
    <mergeCell ref="V319:W319"/>
    <mergeCell ref="T320:U320"/>
    <mergeCell ref="V320:W320"/>
    <mergeCell ref="X249:Y249"/>
    <mergeCell ref="X250:Y250"/>
    <mergeCell ref="X266:Y266"/>
    <mergeCell ref="X267:Y267"/>
    <mergeCell ref="X268:Y268"/>
    <mergeCell ref="X269:Y269"/>
    <mergeCell ref="X270:Y270"/>
    <mergeCell ref="X271:Y271"/>
    <mergeCell ref="X272:Y272"/>
    <mergeCell ref="N367:O367"/>
    <mergeCell ref="N368:O368"/>
    <mergeCell ref="N369:O369"/>
    <mergeCell ref="N370:O370"/>
    <mergeCell ref="N371:O371"/>
    <mergeCell ref="N372:O372"/>
    <mergeCell ref="N373:O373"/>
    <mergeCell ref="N374:O374"/>
    <mergeCell ref="N375:O375"/>
    <mergeCell ref="N358:O358"/>
    <mergeCell ref="N359:O359"/>
    <mergeCell ref="N360:O360"/>
    <mergeCell ref="N361:O361"/>
    <mergeCell ref="N362:O362"/>
    <mergeCell ref="N363:O363"/>
    <mergeCell ref="N364:O364"/>
    <mergeCell ref="N365:O365"/>
    <mergeCell ref="N366:O366"/>
    <mergeCell ref="N349:O349"/>
    <mergeCell ref="N350:O350"/>
    <mergeCell ref="N351:O351"/>
    <mergeCell ref="N352:O352"/>
    <mergeCell ref="N353:O353"/>
    <mergeCell ref="N354:O354"/>
    <mergeCell ref="N355:O355"/>
    <mergeCell ref="N356:O356"/>
    <mergeCell ref="N357:O357"/>
    <mergeCell ref="N340:O340"/>
    <mergeCell ref="N341:O341"/>
    <mergeCell ref="N342:O342"/>
    <mergeCell ref="N343:O343"/>
    <mergeCell ref="N344:O344"/>
    <mergeCell ref="N345:O345"/>
    <mergeCell ref="N346:O346"/>
    <mergeCell ref="N347:O347"/>
    <mergeCell ref="N348:O348"/>
    <mergeCell ref="N331:O331"/>
    <mergeCell ref="N332:O332"/>
    <mergeCell ref="N333:O333"/>
    <mergeCell ref="N334:O334"/>
    <mergeCell ref="N335:O335"/>
    <mergeCell ref="N336:O336"/>
    <mergeCell ref="N337:O337"/>
    <mergeCell ref="N338:O338"/>
    <mergeCell ref="N339:O339"/>
    <mergeCell ref="N322:O322"/>
    <mergeCell ref="N323:O323"/>
    <mergeCell ref="N324:O324"/>
    <mergeCell ref="N325:O325"/>
    <mergeCell ref="N326:O326"/>
    <mergeCell ref="N327:O327"/>
    <mergeCell ref="N328:O328"/>
    <mergeCell ref="N329:O329"/>
    <mergeCell ref="N330:O330"/>
    <mergeCell ref="N313:O313"/>
    <mergeCell ref="N314:O314"/>
    <mergeCell ref="N315:O315"/>
    <mergeCell ref="N316:O316"/>
    <mergeCell ref="N317:O317"/>
    <mergeCell ref="N318:O318"/>
    <mergeCell ref="N319:O319"/>
    <mergeCell ref="N320:O320"/>
    <mergeCell ref="N321:O321"/>
    <mergeCell ref="N304:O304"/>
    <mergeCell ref="N305:O305"/>
    <mergeCell ref="N306:O306"/>
    <mergeCell ref="N307:O307"/>
    <mergeCell ref="N308:O308"/>
    <mergeCell ref="N309:O309"/>
    <mergeCell ref="N310:O310"/>
    <mergeCell ref="N311:O311"/>
    <mergeCell ref="N312:O312"/>
    <mergeCell ref="N295:O295"/>
    <mergeCell ref="N296:O296"/>
    <mergeCell ref="N297:O297"/>
    <mergeCell ref="N298:O298"/>
    <mergeCell ref="N299:O299"/>
    <mergeCell ref="N300:O300"/>
    <mergeCell ref="N301:O301"/>
    <mergeCell ref="N302:O302"/>
    <mergeCell ref="N303:O303"/>
    <mergeCell ref="N286:O286"/>
    <mergeCell ref="N287:O287"/>
    <mergeCell ref="N288:O288"/>
    <mergeCell ref="N289:O289"/>
    <mergeCell ref="N290:O290"/>
    <mergeCell ref="N291:O291"/>
    <mergeCell ref="N292:O292"/>
    <mergeCell ref="N293:O293"/>
    <mergeCell ref="N294:O294"/>
    <mergeCell ref="N277:O277"/>
    <mergeCell ref="N278:O278"/>
    <mergeCell ref="N279:O279"/>
    <mergeCell ref="N280:O280"/>
    <mergeCell ref="N281:O281"/>
    <mergeCell ref="N282:O282"/>
    <mergeCell ref="N283:O283"/>
    <mergeCell ref="N284:O284"/>
    <mergeCell ref="N285:O285"/>
    <mergeCell ref="N268:O268"/>
    <mergeCell ref="N269:O269"/>
    <mergeCell ref="N270:O270"/>
    <mergeCell ref="N271:O271"/>
    <mergeCell ref="N272:O272"/>
    <mergeCell ref="N273:O273"/>
    <mergeCell ref="N274:O274"/>
    <mergeCell ref="N275:O275"/>
    <mergeCell ref="N276:O276"/>
    <mergeCell ref="N259:O259"/>
    <mergeCell ref="N260:O260"/>
    <mergeCell ref="N261:O261"/>
    <mergeCell ref="N262:O262"/>
    <mergeCell ref="N263:O263"/>
    <mergeCell ref="N264:O264"/>
    <mergeCell ref="N265:O265"/>
    <mergeCell ref="N266:O266"/>
    <mergeCell ref="N267:O267"/>
    <mergeCell ref="N250:O250"/>
    <mergeCell ref="N251:O251"/>
    <mergeCell ref="N252:O252"/>
    <mergeCell ref="N253:O253"/>
    <mergeCell ref="N254:O254"/>
    <mergeCell ref="N255:O255"/>
    <mergeCell ref="N256:O256"/>
    <mergeCell ref="N257:O257"/>
    <mergeCell ref="N258:O258"/>
    <mergeCell ref="H373:K373"/>
    <mergeCell ref="H374:K374"/>
    <mergeCell ref="H375:K375"/>
    <mergeCell ref="H364:K364"/>
    <mergeCell ref="H365:K365"/>
    <mergeCell ref="H366:K366"/>
    <mergeCell ref="H367:K367"/>
    <mergeCell ref="H368:K368"/>
    <mergeCell ref="H369:K369"/>
    <mergeCell ref="H370:K370"/>
    <mergeCell ref="H371:K371"/>
    <mergeCell ref="H372:K372"/>
    <mergeCell ref="H355:K355"/>
    <mergeCell ref="H356:K356"/>
    <mergeCell ref="H357:K357"/>
    <mergeCell ref="H359:K359"/>
    <mergeCell ref="H360:K360"/>
    <mergeCell ref="H361:K361"/>
    <mergeCell ref="H362:K362"/>
    <mergeCell ref="H363:K363"/>
    <mergeCell ref="H270:K270"/>
    <mergeCell ref="H271:K271"/>
    <mergeCell ref="H347:K347"/>
    <mergeCell ref="H348:K348"/>
    <mergeCell ref="H349:K349"/>
    <mergeCell ref="H350:K350"/>
    <mergeCell ref="H351:K351"/>
    <mergeCell ref="H345:K345"/>
    <mergeCell ref="H338:K338"/>
    <mergeCell ref="H339:K339"/>
    <mergeCell ref="H340:K340"/>
    <mergeCell ref="H341:K341"/>
    <mergeCell ref="H342:K342"/>
    <mergeCell ref="H343:K343"/>
    <mergeCell ref="H344:K344"/>
    <mergeCell ref="H337:K337"/>
    <mergeCell ref="H257:K257"/>
    <mergeCell ref="H266:K266"/>
    <mergeCell ref="H267:K267"/>
    <mergeCell ref="H268:K268"/>
    <mergeCell ref="H269:K269"/>
    <mergeCell ref="H250:K250"/>
    <mergeCell ref="H251:K251"/>
    <mergeCell ref="H252:K252"/>
    <mergeCell ref="H253:K253"/>
    <mergeCell ref="H254:K254"/>
    <mergeCell ref="H255:K255"/>
    <mergeCell ref="H258:K258"/>
    <mergeCell ref="H259:K259"/>
    <mergeCell ref="H260:K260"/>
    <mergeCell ref="H261:K261"/>
    <mergeCell ref="H262:K262"/>
    <mergeCell ref="H263:K263"/>
    <mergeCell ref="H264:K264"/>
    <mergeCell ref="H265:K265"/>
    <mergeCell ref="E249:F249"/>
    <mergeCell ref="Q287:R292"/>
    <mergeCell ref="Q293:R296"/>
    <mergeCell ref="Q297:R298"/>
    <mergeCell ref="X251:Y251"/>
    <mergeCell ref="X252:Y252"/>
    <mergeCell ref="X253:Y253"/>
    <mergeCell ref="X254:Y254"/>
    <mergeCell ref="X255:Y255"/>
    <mergeCell ref="X256:Y256"/>
    <mergeCell ref="X257:Y257"/>
    <mergeCell ref="X258:Y258"/>
    <mergeCell ref="X259:Y259"/>
    <mergeCell ref="X260:Y260"/>
    <mergeCell ref="X261:Y261"/>
    <mergeCell ref="X262:Y262"/>
    <mergeCell ref="X263:Y263"/>
    <mergeCell ref="X264:Y264"/>
    <mergeCell ref="X265:Y265"/>
    <mergeCell ref="X283:Y283"/>
    <mergeCell ref="X290:Y290"/>
    <mergeCell ref="X291:Y291"/>
    <mergeCell ref="X292:Y292"/>
    <mergeCell ref="H256:K256"/>
    <mergeCell ref="E302:F307"/>
    <mergeCell ref="E308:F313"/>
    <mergeCell ref="E314:F319"/>
    <mergeCell ref="E320:F323"/>
    <mergeCell ref="E324:F327"/>
    <mergeCell ref="E328:F332"/>
    <mergeCell ref="E333:F340"/>
    <mergeCell ref="E341:F354"/>
    <mergeCell ref="E355:F360"/>
    <mergeCell ref="E361:F361"/>
    <mergeCell ref="E362:F370"/>
    <mergeCell ref="E371:F375"/>
    <mergeCell ref="X310:Y310"/>
    <mergeCell ref="X311:Y311"/>
    <mergeCell ref="X312:Y312"/>
    <mergeCell ref="X313:Y313"/>
    <mergeCell ref="X314:Y314"/>
    <mergeCell ref="X315:Y315"/>
    <mergeCell ref="X316:Y316"/>
    <mergeCell ref="X317:Y317"/>
    <mergeCell ref="X318:Y318"/>
    <mergeCell ref="X319:Y319"/>
    <mergeCell ref="X320:Y320"/>
    <mergeCell ref="X321:Y321"/>
    <mergeCell ref="X322:Y322"/>
    <mergeCell ref="X323:Y323"/>
    <mergeCell ref="X324:Y324"/>
    <mergeCell ref="T316:U316"/>
    <mergeCell ref="H358:K358"/>
    <mergeCell ref="H352:K352"/>
    <mergeCell ref="H353:K353"/>
    <mergeCell ref="H354:K354"/>
    <mergeCell ref="H346:K346"/>
    <mergeCell ref="X305:Y305"/>
    <mergeCell ref="X306:Y306"/>
    <mergeCell ref="X307:Y307"/>
    <mergeCell ref="X308:Y308"/>
    <mergeCell ref="X309:Y309"/>
    <mergeCell ref="V316:W316"/>
    <mergeCell ref="T317:U317"/>
    <mergeCell ref="V317:W317"/>
    <mergeCell ref="T318:U318"/>
    <mergeCell ref="V318:W318"/>
    <mergeCell ref="V312:W312"/>
    <mergeCell ref="T313:U313"/>
    <mergeCell ref="V313:W313"/>
    <mergeCell ref="T314:U314"/>
    <mergeCell ref="X302:Y302"/>
    <mergeCell ref="X303:Y303"/>
    <mergeCell ref="X304:Y304"/>
    <mergeCell ref="X280:Y280"/>
    <mergeCell ref="X281:Y281"/>
    <mergeCell ref="X282:Y282"/>
    <mergeCell ref="X284:Y284"/>
    <mergeCell ref="X285:Y285"/>
    <mergeCell ref="X286:Y286"/>
    <mergeCell ref="X287:Y287"/>
    <mergeCell ref="X288:Y288"/>
    <mergeCell ref="X289:Y289"/>
    <mergeCell ref="X293:Y293"/>
    <mergeCell ref="X294:Y294"/>
    <mergeCell ref="X295:Y295"/>
    <mergeCell ref="X296:Y296"/>
    <mergeCell ref="X297:Y297"/>
    <mergeCell ref="X298:Y298"/>
    <mergeCell ref="X299:Y299"/>
    <mergeCell ref="X300:Y300"/>
    <mergeCell ref="X301:Y301"/>
    <mergeCell ref="T294:U294"/>
    <mergeCell ref="V294:W294"/>
    <mergeCell ref="V286:W286"/>
    <mergeCell ref="T287:U287"/>
    <mergeCell ref="V287:W287"/>
    <mergeCell ref="T288:U288"/>
    <mergeCell ref="V288:W288"/>
    <mergeCell ref="T289:U289"/>
    <mergeCell ref="V289:W289"/>
    <mergeCell ref="T290:U290"/>
    <mergeCell ref="V290:W290"/>
    <mergeCell ref="X274:Y274"/>
    <mergeCell ref="X275:Y275"/>
    <mergeCell ref="X276:Y276"/>
    <mergeCell ref="X277:Y277"/>
    <mergeCell ref="X278:Y278"/>
    <mergeCell ref="X279:Y279"/>
    <mergeCell ref="X273:Y273"/>
    <mergeCell ref="V278:W278"/>
    <mergeCell ref="T279:U279"/>
    <mergeCell ref="V279:W279"/>
    <mergeCell ref="T272:U272"/>
    <mergeCell ref="V272:W272"/>
    <mergeCell ref="T273:U273"/>
    <mergeCell ref="V273:W273"/>
    <mergeCell ref="V260:W260"/>
    <mergeCell ref="T261:U261"/>
    <mergeCell ref="V261:W261"/>
    <mergeCell ref="T256:U256"/>
    <mergeCell ref="V256:W256"/>
    <mergeCell ref="T257:U257"/>
    <mergeCell ref="V257:W257"/>
    <mergeCell ref="T268:U268"/>
    <mergeCell ref="V268:W268"/>
    <mergeCell ref="T269:U269"/>
    <mergeCell ref="V269:W269"/>
    <mergeCell ref="T270:U270"/>
    <mergeCell ref="V270:W270"/>
    <mergeCell ref="T265:U265"/>
    <mergeCell ref="V265:W265"/>
    <mergeCell ref="T266:U266"/>
    <mergeCell ref="V266:W266"/>
    <mergeCell ref="T267:U267"/>
    <mergeCell ref="V267:W267"/>
    <mergeCell ref="H329:K329"/>
    <mergeCell ref="H330:K330"/>
    <mergeCell ref="H331:K331"/>
    <mergeCell ref="H332:K332"/>
    <mergeCell ref="H333:K333"/>
    <mergeCell ref="H334:K334"/>
    <mergeCell ref="H335:K335"/>
    <mergeCell ref="H336:K336"/>
    <mergeCell ref="H320:K320"/>
    <mergeCell ref="H321:K321"/>
    <mergeCell ref="H322:K322"/>
    <mergeCell ref="H323:K323"/>
    <mergeCell ref="H324:K324"/>
    <mergeCell ref="H325:K325"/>
    <mergeCell ref="H326:K326"/>
    <mergeCell ref="H327:K327"/>
    <mergeCell ref="H328:K328"/>
    <mergeCell ref="H301:K301"/>
    <mergeCell ref="H302:K302"/>
    <mergeCell ref="H303:K303"/>
    <mergeCell ref="H304:K304"/>
    <mergeCell ref="H305:K305"/>
    <mergeCell ref="H306:K306"/>
    <mergeCell ref="H317:K317"/>
    <mergeCell ref="H318:K318"/>
    <mergeCell ref="H319:K319"/>
    <mergeCell ref="H311:K311"/>
    <mergeCell ref="H312:K312"/>
    <mergeCell ref="H313:K313"/>
    <mergeCell ref="H314:K314"/>
    <mergeCell ref="H315:K315"/>
    <mergeCell ref="H316:K316"/>
    <mergeCell ref="H277:K277"/>
    <mergeCell ref="H278:K278"/>
    <mergeCell ref="H279:K279"/>
    <mergeCell ref="H280:K280"/>
    <mergeCell ref="H289:K289"/>
    <mergeCell ref="H290:K290"/>
    <mergeCell ref="H282:K282"/>
    <mergeCell ref="H283:K283"/>
    <mergeCell ref="H284:K284"/>
    <mergeCell ref="H285:K285"/>
    <mergeCell ref="H286:K286"/>
    <mergeCell ref="H287:K287"/>
    <mergeCell ref="H288:K288"/>
    <mergeCell ref="L369:M369"/>
    <mergeCell ref="L370:M370"/>
    <mergeCell ref="L371:M371"/>
    <mergeCell ref="L372:M372"/>
    <mergeCell ref="L373:M373"/>
    <mergeCell ref="L374:M374"/>
    <mergeCell ref="L375:M375"/>
    <mergeCell ref="L360:M360"/>
    <mergeCell ref="L361:M361"/>
    <mergeCell ref="L362:M362"/>
    <mergeCell ref="L363:M363"/>
    <mergeCell ref="L364:M364"/>
    <mergeCell ref="L365:M365"/>
    <mergeCell ref="L366:M366"/>
    <mergeCell ref="L367:M367"/>
    <mergeCell ref="L368:M368"/>
    <mergeCell ref="L340:M340"/>
    <mergeCell ref="L341:M341"/>
    <mergeCell ref="L358:M358"/>
    <mergeCell ref="L359:M359"/>
    <mergeCell ref="L342:M342"/>
    <mergeCell ref="L343:M343"/>
    <mergeCell ref="L344:M344"/>
    <mergeCell ref="L345:M345"/>
    <mergeCell ref="L346:M346"/>
    <mergeCell ref="L347:M347"/>
    <mergeCell ref="L348:M348"/>
    <mergeCell ref="L349:M349"/>
    <mergeCell ref="L350:M350"/>
    <mergeCell ref="L351:M351"/>
    <mergeCell ref="L352:M352"/>
    <mergeCell ref="L353:M353"/>
    <mergeCell ref="L354:M354"/>
    <mergeCell ref="L355:M355"/>
    <mergeCell ref="L356:M356"/>
    <mergeCell ref="L357:M357"/>
    <mergeCell ref="L331:M331"/>
    <mergeCell ref="L332:M332"/>
    <mergeCell ref="L333:M333"/>
    <mergeCell ref="L334:M334"/>
    <mergeCell ref="L335:M335"/>
    <mergeCell ref="L336:M336"/>
    <mergeCell ref="L337:M337"/>
    <mergeCell ref="L338:M338"/>
    <mergeCell ref="L339:M339"/>
    <mergeCell ref="E278:F284"/>
    <mergeCell ref="E285:F288"/>
    <mergeCell ref="L324:M324"/>
    <mergeCell ref="L325:M325"/>
    <mergeCell ref="L326:M326"/>
    <mergeCell ref="L327:M327"/>
    <mergeCell ref="L328:M328"/>
    <mergeCell ref="L329:M329"/>
    <mergeCell ref="L330:M330"/>
    <mergeCell ref="H281:K281"/>
    <mergeCell ref="H297:K297"/>
    <mergeCell ref="H298:K298"/>
    <mergeCell ref="H299:K299"/>
    <mergeCell ref="H291:K291"/>
    <mergeCell ref="H292:K292"/>
    <mergeCell ref="H293:K293"/>
    <mergeCell ref="H294:K294"/>
    <mergeCell ref="H295:K295"/>
    <mergeCell ref="H296:K296"/>
    <mergeCell ref="H307:K307"/>
    <mergeCell ref="H310:K310"/>
    <mergeCell ref="H308:K308"/>
    <mergeCell ref="H309:K309"/>
    <mergeCell ref="H300:K300"/>
    <mergeCell ref="E289:F291"/>
    <mergeCell ref="E292:F301"/>
    <mergeCell ref="L318:M318"/>
    <mergeCell ref="L319:M319"/>
    <mergeCell ref="L320:M320"/>
    <mergeCell ref="L321:M321"/>
    <mergeCell ref="L322:M322"/>
    <mergeCell ref="L323:M323"/>
    <mergeCell ref="L293:M293"/>
    <mergeCell ref="L294:M294"/>
    <mergeCell ref="L291:M291"/>
    <mergeCell ref="L292:M292"/>
    <mergeCell ref="L299:M299"/>
    <mergeCell ref="L300:M300"/>
    <mergeCell ref="L301:M301"/>
    <mergeCell ref="L302:M302"/>
    <mergeCell ref="L303:M303"/>
    <mergeCell ref="L295:M295"/>
    <mergeCell ref="L296:M296"/>
    <mergeCell ref="L297:M297"/>
    <mergeCell ref="L298:M298"/>
    <mergeCell ref="L311:M311"/>
    <mergeCell ref="L290:M290"/>
    <mergeCell ref="L289:M289"/>
    <mergeCell ref="Q328:R332"/>
    <mergeCell ref="X328:Y328"/>
    <mergeCell ref="X329:Y329"/>
    <mergeCell ref="X330:Y330"/>
    <mergeCell ref="X331:Y331"/>
    <mergeCell ref="X332:Y332"/>
    <mergeCell ref="X325:Y325"/>
    <mergeCell ref="X326:Y326"/>
    <mergeCell ref="X327:Y327"/>
    <mergeCell ref="T331:U331"/>
    <mergeCell ref="V331:W331"/>
    <mergeCell ref="T332:U332"/>
    <mergeCell ref="V332:W332"/>
    <mergeCell ref="V326:W326"/>
    <mergeCell ref="T327:U327"/>
    <mergeCell ref="V327:W327"/>
    <mergeCell ref="T328:U328"/>
    <mergeCell ref="V328:W328"/>
    <mergeCell ref="T329:U329"/>
    <mergeCell ref="V329:W329"/>
    <mergeCell ref="T330:U330"/>
    <mergeCell ref="V330:W330"/>
    <mergeCell ref="I206:M206"/>
    <mergeCell ref="J207:Y207"/>
    <mergeCell ref="P239:S239"/>
    <mergeCell ref="P236:U236"/>
    <mergeCell ref="T239:U239"/>
    <mergeCell ref="V236:Y238"/>
    <mergeCell ref="E217:H217"/>
    <mergeCell ref="I217:M217"/>
    <mergeCell ref="E218:H218"/>
    <mergeCell ref="I218:M218"/>
    <mergeCell ref="E219:H219"/>
    <mergeCell ref="I219:M219"/>
    <mergeCell ref="E220:H220"/>
    <mergeCell ref="I220:M220"/>
    <mergeCell ref="E235:Y235"/>
    <mergeCell ref="V239:Y239"/>
    <mergeCell ref="C231:I231"/>
    <mergeCell ref="E236:O236"/>
    <mergeCell ref="I224:M224"/>
    <mergeCell ref="J225:Y225"/>
    <mergeCell ref="I222:Y222"/>
    <mergeCell ref="E212:H212"/>
    <mergeCell ref="I212:M212"/>
    <mergeCell ref="E213:H213"/>
    <mergeCell ref="I163:Y163"/>
    <mergeCell ref="I165:M165"/>
    <mergeCell ref="I167:M167"/>
    <mergeCell ref="I169:Y169"/>
    <mergeCell ref="W185:X185"/>
    <mergeCell ref="E186:J186"/>
    <mergeCell ref="K186:M187"/>
    <mergeCell ref="N186:V186"/>
    <mergeCell ref="W186:X186"/>
    <mergeCell ref="E187:J187"/>
    <mergeCell ref="N187:V187"/>
    <mergeCell ref="W187:X187"/>
    <mergeCell ref="W184:Y184"/>
    <mergeCell ref="E185:J185"/>
    <mergeCell ref="K185:M185"/>
    <mergeCell ref="E183:J183"/>
    <mergeCell ref="K183:M183"/>
    <mergeCell ref="N183:V183"/>
    <mergeCell ref="W183:Y183"/>
    <mergeCell ref="E184:J184"/>
    <mergeCell ref="K184:M184"/>
    <mergeCell ref="N184:V184"/>
    <mergeCell ref="N185:V185"/>
    <mergeCell ref="I122:M122"/>
    <mergeCell ref="I124:M124"/>
    <mergeCell ref="I126:Y126"/>
    <mergeCell ref="C150:H150"/>
    <mergeCell ref="I153:M153"/>
    <mergeCell ref="I155:Y155"/>
    <mergeCell ref="I157:Y157"/>
    <mergeCell ref="I159:M159"/>
    <mergeCell ref="I161:M161"/>
    <mergeCell ref="I85:M85"/>
    <mergeCell ref="I87:Y87"/>
    <mergeCell ref="C109:H109"/>
    <mergeCell ref="D111:Y111"/>
    <mergeCell ref="I112:Y112"/>
    <mergeCell ref="I114:Y114"/>
    <mergeCell ref="I116:Y116"/>
    <mergeCell ref="I118:M118"/>
    <mergeCell ref="I120:Y120"/>
    <mergeCell ref="J88:Y88"/>
    <mergeCell ref="W1:Z1"/>
    <mergeCell ref="C174:H174"/>
    <mergeCell ref="I176:M176"/>
    <mergeCell ref="I178:M178"/>
    <mergeCell ref="I73:Y73"/>
    <mergeCell ref="J74:Y74"/>
    <mergeCell ref="I75:Y75"/>
    <mergeCell ref="E181:Y181"/>
    <mergeCell ref="E182:J182"/>
    <mergeCell ref="K182:M182"/>
    <mergeCell ref="N182:V182"/>
    <mergeCell ref="W182:Y182"/>
    <mergeCell ref="I32:Y32"/>
    <mergeCell ref="I34:M34"/>
    <mergeCell ref="I36:M36"/>
    <mergeCell ref="I38:Y38"/>
    <mergeCell ref="I40:M40"/>
    <mergeCell ref="C11:H11"/>
    <mergeCell ref="I13:M13"/>
    <mergeCell ref="J14:Y14"/>
    <mergeCell ref="C18:H18"/>
    <mergeCell ref="J37:Y37"/>
    <mergeCell ref="J39:Y39"/>
    <mergeCell ref="J86:Y86"/>
    <mergeCell ref="L274:M274"/>
    <mergeCell ref="L250:M250"/>
    <mergeCell ref="L251:M251"/>
    <mergeCell ref="L252:M252"/>
    <mergeCell ref="E250:F252"/>
    <mergeCell ref="E248:Y248"/>
    <mergeCell ref="L253:M253"/>
    <mergeCell ref="L254:M254"/>
    <mergeCell ref="L255:M255"/>
    <mergeCell ref="L256:M256"/>
    <mergeCell ref="L257:M257"/>
    <mergeCell ref="L258:M258"/>
    <mergeCell ref="E253:F255"/>
    <mergeCell ref="E256:F257"/>
    <mergeCell ref="E258:F259"/>
    <mergeCell ref="E260:F263"/>
    <mergeCell ref="E264:F266"/>
    <mergeCell ref="E267:F272"/>
    <mergeCell ref="E273:F277"/>
    <mergeCell ref="H272:K272"/>
    <mergeCell ref="H273:K273"/>
    <mergeCell ref="H274:K274"/>
    <mergeCell ref="H275:K275"/>
    <mergeCell ref="H276:K276"/>
    <mergeCell ref="L273:M273"/>
    <mergeCell ref="L262:M262"/>
    <mergeCell ref="I213:M213"/>
    <mergeCell ref="E214:H214"/>
    <mergeCell ref="I214:M214"/>
    <mergeCell ref="P237:R237"/>
    <mergeCell ref="P238:R238"/>
    <mergeCell ref="E245:H245"/>
    <mergeCell ref="I245:M245"/>
    <mergeCell ref="L249:M249"/>
    <mergeCell ref="I226:M226"/>
    <mergeCell ref="E244:H244"/>
    <mergeCell ref="I242:M242"/>
    <mergeCell ref="I243:M243"/>
    <mergeCell ref="I244:M244"/>
    <mergeCell ref="E237:I237"/>
    <mergeCell ref="E238:I238"/>
    <mergeCell ref="E239:J239"/>
    <mergeCell ref="K237:N237"/>
    <mergeCell ref="K238:N238"/>
    <mergeCell ref="K239:O239"/>
    <mergeCell ref="E242:H242"/>
    <mergeCell ref="E243:H243"/>
    <mergeCell ref="N249:O249"/>
    <mergeCell ref="L264:M264"/>
    <mergeCell ref="L265:M265"/>
    <mergeCell ref="L266:M266"/>
    <mergeCell ref="L267:M267"/>
    <mergeCell ref="L268:M268"/>
    <mergeCell ref="L269:M269"/>
    <mergeCell ref="L270:M270"/>
    <mergeCell ref="L271:M271"/>
    <mergeCell ref="L272:M272"/>
    <mergeCell ref="L312:M312"/>
    <mergeCell ref="L313:M313"/>
    <mergeCell ref="L314:M314"/>
    <mergeCell ref="L315:M315"/>
    <mergeCell ref="L316:M316"/>
    <mergeCell ref="L317:M317"/>
    <mergeCell ref="L304:M304"/>
    <mergeCell ref="L305:M305"/>
    <mergeCell ref="L306:M306"/>
    <mergeCell ref="L307:M307"/>
    <mergeCell ref="L308:M308"/>
    <mergeCell ref="L309:M309"/>
    <mergeCell ref="L310:M310"/>
    <mergeCell ref="I200:M200"/>
    <mergeCell ref="E201:H201"/>
    <mergeCell ref="I201:M201"/>
    <mergeCell ref="E202:H202"/>
    <mergeCell ref="I202:M202"/>
    <mergeCell ref="J190:Y190"/>
    <mergeCell ref="L276:M276"/>
    <mergeCell ref="L277:M277"/>
    <mergeCell ref="L288:M288"/>
    <mergeCell ref="L285:M285"/>
    <mergeCell ref="L286:M286"/>
    <mergeCell ref="L287:M287"/>
    <mergeCell ref="L279:M279"/>
    <mergeCell ref="L280:M280"/>
    <mergeCell ref="L281:M281"/>
    <mergeCell ref="L282:M282"/>
    <mergeCell ref="L283:M283"/>
    <mergeCell ref="L284:M284"/>
    <mergeCell ref="L278:M278"/>
    <mergeCell ref="L275:M275"/>
    <mergeCell ref="L259:M259"/>
    <mergeCell ref="L260:M260"/>
    <mergeCell ref="L261:M261"/>
    <mergeCell ref="L263:M263"/>
    <mergeCell ref="I20:M20"/>
    <mergeCell ref="I22:Y22"/>
    <mergeCell ref="I24:Y24"/>
    <mergeCell ref="I26:Y26"/>
    <mergeCell ref="I28:Y28"/>
    <mergeCell ref="I30:Y30"/>
    <mergeCell ref="E211:H211"/>
    <mergeCell ref="I211:M211"/>
    <mergeCell ref="I193:M193"/>
    <mergeCell ref="I191:M191"/>
    <mergeCell ref="E203:H203"/>
    <mergeCell ref="I203:M203"/>
    <mergeCell ref="E204:H204"/>
    <mergeCell ref="I204:M204"/>
    <mergeCell ref="J177:Y177"/>
    <mergeCell ref="O195:R195"/>
    <mergeCell ref="I197:M197"/>
    <mergeCell ref="I210:M210"/>
    <mergeCell ref="I189:M189"/>
    <mergeCell ref="I195:M195"/>
    <mergeCell ref="E209:H209"/>
    <mergeCell ref="I209:M209"/>
    <mergeCell ref="E210:H210"/>
    <mergeCell ref="E200:H200"/>
    <mergeCell ref="J76:Y76"/>
    <mergeCell ref="I77:Y77"/>
    <mergeCell ref="I79:Y79"/>
    <mergeCell ref="I81:Y81"/>
    <mergeCell ref="I83:M83"/>
    <mergeCell ref="C60:H60"/>
    <mergeCell ref="I63:M63"/>
    <mergeCell ref="I69:M69"/>
    <mergeCell ref="I71:Y71"/>
  </mergeCells>
  <phoneticPr fontId="5"/>
  <conditionalFormatting sqref="I13:M13">
    <cfRule type="expression" dxfId="278" priority="279" stopIfTrue="1">
      <formula>$A13&lt;&gt;0</formula>
    </cfRule>
  </conditionalFormatting>
  <conditionalFormatting sqref="I20:M20">
    <cfRule type="expression" dxfId="277" priority="278" stopIfTrue="1">
      <formula>$A20&lt;&gt;0</formula>
    </cfRule>
  </conditionalFormatting>
  <conditionalFormatting sqref="I22:Y22">
    <cfRule type="expression" dxfId="276" priority="277" stopIfTrue="1">
      <formula>$A22&lt;&gt;0</formula>
    </cfRule>
  </conditionalFormatting>
  <conditionalFormatting sqref="I24:Y24">
    <cfRule type="expression" dxfId="275" priority="276" stopIfTrue="1">
      <formula>$A24&lt;&gt;0</formula>
    </cfRule>
  </conditionalFormatting>
  <conditionalFormatting sqref="I26:Y26">
    <cfRule type="expression" dxfId="274" priority="275" stopIfTrue="1">
      <formula>$A26&lt;&gt;0</formula>
    </cfRule>
  </conditionalFormatting>
  <conditionalFormatting sqref="I28:Y28">
    <cfRule type="expression" dxfId="273" priority="274" stopIfTrue="1">
      <formula>$A28&lt;&gt;0</formula>
    </cfRule>
  </conditionalFormatting>
  <conditionalFormatting sqref="I30:Y30">
    <cfRule type="expression" dxfId="272" priority="273" stopIfTrue="1">
      <formula>$A30&lt;&gt;0</formula>
    </cfRule>
  </conditionalFormatting>
  <conditionalFormatting sqref="I32:Y32">
    <cfRule type="expression" dxfId="271" priority="272" stopIfTrue="1">
      <formula>$A32&lt;&gt;0</formula>
    </cfRule>
  </conditionalFormatting>
  <conditionalFormatting sqref="I34:M34">
    <cfRule type="expression" dxfId="270" priority="271" stopIfTrue="1">
      <formula>$A34&lt;&gt;0</formula>
    </cfRule>
  </conditionalFormatting>
  <conditionalFormatting sqref="I36:M36">
    <cfRule type="expression" dxfId="269" priority="270" stopIfTrue="1">
      <formula>$A36&lt;&gt;0</formula>
    </cfRule>
  </conditionalFormatting>
  <conditionalFormatting sqref="I38:Y38">
    <cfRule type="expression" dxfId="268" priority="269" stopIfTrue="1">
      <formula>$A38&lt;&gt;0</formula>
    </cfRule>
  </conditionalFormatting>
  <conditionalFormatting sqref="I40:M40">
    <cfRule type="expression" dxfId="267" priority="268" stopIfTrue="1">
      <formula>$A40&lt;&gt;0</formula>
    </cfRule>
  </conditionalFormatting>
  <conditionalFormatting sqref="I63:M63">
    <cfRule type="expression" dxfId="266" priority="267" stopIfTrue="1">
      <formula>$A63&lt;&gt;0</formula>
    </cfRule>
  </conditionalFormatting>
  <conditionalFormatting sqref="I69:M69">
    <cfRule type="expression" dxfId="265" priority="266" stopIfTrue="1">
      <formula>$A69&lt;&gt;0</formula>
    </cfRule>
  </conditionalFormatting>
  <conditionalFormatting sqref="I71:Y71">
    <cfRule type="expression" dxfId="264" priority="265" stopIfTrue="1">
      <formula>$A71&lt;&gt;0</formula>
    </cfRule>
  </conditionalFormatting>
  <conditionalFormatting sqref="I73:Y73">
    <cfRule type="expression" dxfId="263" priority="264" stopIfTrue="1">
      <formula>$A73&lt;&gt;0</formula>
    </cfRule>
  </conditionalFormatting>
  <conditionalFormatting sqref="I75:Y75">
    <cfRule type="expression" dxfId="262" priority="263" stopIfTrue="1">
      <formula>$A75&lt;&gt;0</formula>
    </cfRule>
  </conditionalFormatting>
  <conditionalFormatting sqref="I77:Y77">
    <cfRule type="expression" dxfId="261" priority="262" stopIfTrue="1">
      <formula>$A77&lt;&gt;0</formula>
    </cfRule>
  </conditionalFormatting>
  <conditionalFormatting sqref="I79:Y79">
    <cfRule type="expression" dxfId="260" priority="261" stopIfTrue="1">
      <formula>$A79&lt;&gt;0</formula>
    </cfRule>
  </conditionalFormatting>
  <conditionalFormatting sqref="I81:Y81">
    <cfRule type="expression" dxfId="259" priority="260" stopIfTrue="1">
      <formula>$A81&lt;&gt;0</formula>
    </cfRule>
  </conditionalFormatting>
  <conditionalFormatting sqref="I83:M83">
    <cfRule type="expression" dxfId="258" priority="259" stopIfTrue="1">
      <formula>$A83&lt;&gt;0</formula>
    </cfRule>
  </conditionalFormatting>
  <conditionalFormatting sqref="P83">
    <cfRule type="expression" dxfId="257" priority="258" stopIfTrue="1">
      <formula>$A84&lt;&gt;0</formula>
    </cfRule>
  </conditionalFormatting>
  <conditionalFormatting sqref="I85:M85">
    <cfRule type="expression" dxfId="256" priority="257" stopIfTrue="1">
      <formula>$A85&lt;&gt;0</formula>
    </cfRule>
  </conditionalFormatting>
  <conditionalFormatting sqref="I87:Y87">
    <cfRule type="expression" dxfId="255" priority="256" stopIfTrue="1">
      <formula>$A87&lt;&gt;0</formula>
    </cfRule>
  </conditionalFormatting>
  <conditionalFormatting sqref="I114:Y114">
    <cfRule type="expression" dxfId="254" priority="255" stopIfTrue="1">
      <formula>$A114&lt;&gt;0</formula>
    </cfRule>
  </conditionalFormatting>
  <conditionalFormatting sqref="I116:Y116">
    <cfRule type="expression" dxfId="253" priority="254" stopIfTrue="1">
      <formula>$A116&lt;&gt;0</formula>
    </cfRule>
  </conditionalFormatting>
  <conditionalFormatting sqref="I120:Y120">
    <cfRule type="expression" dxfId="252" priority="253" stopIfTrue="1">
      <formula>$A120&lt;&gt;0</formula>
    </cfRule>
  </conditionalFormatting>
  <conditionalFormatting sqref="I122:M122">
    <cfRule type="expression" dxfId="251" priority="252" stopIfTrue="1">
      <formula>$A122&lt;&gt;0</formula>
    </cfRule>
  </conditionalFormatting>
  <conditionalFormatting sqref="I124:M124">
    <cfRule type="expression" dxfId="250" priority="251" stopIfTrue="1">
      <formula>$A124&lt;&gt;0</formula>
    </cfRule>
  </conditionalFormatting>
  <conditionalFormatting sqref="I126:Y126">
    <cfRule type="expression" dxfId="249" priority="250" stopIfTrue="1">
      <formula>$A126&lt;&gt;0</formula>
    </cfRule>
  </conditionalFormatting>
  <conditionalFormatting sqref="I153:M153">
    <cfRule type="expression" dxfId="248" priority="249" stopIfTrue="1">
      <formula>$A153&lt;&gt;0</formula>
    </cfRule>
  </conditionalFormatting>
  <conditionalFormatting sqref="I155:Y155">
    <cfRule type="expression" dxfId="247" priority="248" stopIfTrue="1">
      <formula>$A155&lt;&gt;0</formula>
    </cfRule>
  </conditionalFormatting>
  <conditionalFormatting sqref="I157:Y157">
    <cfRule type="expression" dxfId="246" priority="247" stopIfTrue="1">
      <formula>$A157&lt;&gt;0</formula>
    </cfRule>
  </conditionalFormatting>
  <conditionalFormatting sqref="I159:M159">
    <cfRule type="expression" dxfId="245" priority="246" stopIfTrue="1">
      <formula>$A159&lt;&gt;0</formula>
    </cfRule>
  </conditionalFormatting>
  <conditionalFormatting sqref="I161:M161">
    <cfRule type="expression" dxfId="244" priority="245" stopIfTrue="1">
      <formula>$A161&lt;&gt;0</formula>
    </cfRule>
  </conditionalFormatting>
  <conditionalFormatting sqref="I163:Y163">
    <cfRule type="expression" dxfId="243" priority="244" stopIfTrue="1">
      <formula>$A163&lt;&gt;0</formula>
    </cfRule>
  </conditionalFormatting>
  <conditionalFormatting sqref="I165:M165">
    <cfRule type="expression" dxfId="242" priority="243" stopIfTrue="1">
      <formula>$A165&lt;&gt;0</formula>
    </cfRule>
  </conditionalFormatting>
  <conditionalFormatting sqref="I167:M167">
    <cfRule type="expression" dxfId="241" priority="242" stopIfTrue="1">
      <formula>$A167&lt;&gt;0</formula>
    </cfRule>
  </conditionalFormatting>
  <conditionalFormatting sqref="I169:Y169">
    <cfRule type="expression" dxfId="240" priority="241" stopIfTrue="1">
      <formula>$A169&lt;&gt;0</formula>
    </cfRule>
  </conditionalFormatting>
  <conditionalFormatting sqref="K183:M183">
    <cfRule type="expression" dxfId="239" priority="240" stopIfTrue="1">
      <formula>$A182&lt;&gt;0</formula>
    </cfRule>
  </conditionalFormatting>
  <conditionalFormatting sqref="K184:M184">
    <cfRule type="expression" dxfId="238" priority="239" stopIfTrue="1">
      <formula>$A182&lt;&gt;0</formula>
    </cfRule>
  </conditionalFormatting>
  <conditionalFormatting sqref="N184:V184">
    <cfRule type="expression" dxfId="237" priority="238" stopIfTrue="1">
      <formula>$A184&lt;&gt;0</formula>
    </cfRule>
  </conditionalFormatting>
  <conditionalFormatting sqref="K185:M185">
    <cfRule type="expression" dxfId="236" priority="237" stopIfTrue="1">
      <formula>$A182&lt;&gt;0</formula>
    </cfRule>
  </conditionalFormatting>
  <conditionalFormatting sqref="N185:V185">
    <cfRule type="expression" dxfId="235" priority="236" stopIfTrue="1">
      <formula>$A185&lt;&gt;0</formula>
    </cfRule>
  </conditionalFormatting>
  <conditionalFormatting sqref="K186:M187">
    <cfRule type="expression" dxfId="234" priority="235" stopIfTrue="1">
      <formula>$A182&lt;&gt;0</formula>
    </cfRule>
  </conditionalFormatting>
  <conditionalFormatting sqref="N186:V186">
    <cfRule type="expression" dxfId="233" priority="234" stopIfTrue="1">
      <formula>AND($A186&lt;&gt;0,TRIM($N186)="")</formula>
    </cfRule>
  </conditionalFormatting>
  <conditionalFormatting sqref="W186:X186">
    <cfRule type="expression" dxfId="232" priority="233" stopIfTrue="1">
      <formula>AND($A186&lt;&gt;0,TRIM($W186)="")</formula>
    </cfRule>
  </conditionalFormatting>
  <conditionalFormatting sqref="I189:M189">
    <cfRule type="expression" dxfId="231" priority="232" stopIfTrue="1">
      <formula>$A189&lt;&gt;0</formula>
    </cfRule>
  </conditionalFormatting>
  <conditionalFormatting sqref="I200:M200">
    <cfRule type="expression" dxfId="230" priority="231" stopIfTrue="1">
      <formula>$A200&lt;&gt;0</formula>
    </cfRule>
  </conditionalFormatting>
  <conditionalFormatting sqref="I201:M201">
    <cfRule type="expression" dxfId="229" priority="230" stopIfTrue="1">
      <formula>$A201&lt;&gt;0</formula>
    </cfRule>
  </conditionalFormatting>
  <conditionalFormatting sqref="I202:M202">
    <cfRule type="expression" dxfId="228" priority="229" stopIfTrue="1">
      <formula>$A202&lt;&gt;0</formula>
    </cfRule>
  </conditionalFormatting>
  <conditionalFormatting sqref="I204:M204">
    <cfRule type="expression" dxfId="227" priority="228" stopIfTrue="1">
      <formula>$A204&lt;&gt;0</formula>
    </cfRule>
  </conditionalFormatting>
  <conditionalFormatting sqref="I224:M224">
    <cfRule type="expression" dxfId="226" priority="227" stopIfTrue="1">
      <formula>$A224&lt;&gt;0</formula>
    </cfRule>
  </conditionalFormatting>
  <conditionalFormatting sqref="I226:M226">
    <cfRule type="expression" dxfId="225" priority="226" stopIfTrue="1">
      <formula>$A226&lt;&gt;0</formula>
    </cfRule>
  </conditionalFormatting>
  <conditionalFormatting sqref="L250:M250">
    <cfRule type="expression" dxfId="224" priority="225" stopIfTrue="1">
      <formula>希望&lt;&gt;0</formula>
    </cfRule>
  </conditionalFormatting>
  <conditionalFormatting sqref="L251:M251">
    <cfRule type="expression" dxfId="223" priority="224" stopIfTrue="1">
      <formula>希望&lt;&gt;0</formula>
    </cfRule>
  </conditionalFormatting>
  <conditionalFormatting sqref="L252:M252">
    <cfRule type="expression" dxfId="222" priority="223" stopIfTrue="1">
      <formula>希望&lt;&gt;0</formula>
    </cfRule>
  </conditionalFormatting>
  <conditionalFormatting sqref="L253:M253">
    <cfRule type="expression" dxfId="221" priority="222" stopIfTrue="1">
      <formula>希望&lt;&gt;0</formula>
    </cfRule>
  </conditionalFormatting>
  <conditionalFormatting sqref="L254:M254">
    <cfRule type="expression" dxfId="220" priority="221" stopIfTrue="1">
      <formula>希望&lt;&gt;0</formula>
    </cfRule>
  </conditionalFormatting>
  <conditionalFormatting sqref="L255:M255">
    <cfRule type="expression" dxfId="219" priority="220" stopIfTrue="1">
      <formula>希望&lt;&gt;0</formula>
    </cfRule>
  </conditionalFormatting>
  <conditionalFormatting sqref="L256:M256">
    <cfRule type="expression" dxfId="218" priority="219" stopIfTrue="1">
      <formula>希望&lt;&gt;0</formula>
    </cfRule>
  </conditionalFormatting>
  <conditionalFormatting sqref="L257:M257">
    <cfRule type="expression" dxfId="217" priority="218" stopIfTrue="1">
      <formula>希望&lt;&gt;0</formula>
    </cfRule>
  </conditionalFormatting>
  <conditionalFormatting sqref="L258:M258">
    <cfRule type="expression" dxfId="216" priority="217" stopIfTrue="1">
      <formula>希望&lt;&gt;0</formula>
    </cfRule>
  </conditionalFormatting>
  <conditionalFormatting sqref="L259:M259">
    <cfRule type="expression" dxfId="215" priority="216" stopIfTrue="1">
      <formula>希望&lt;&gt;0</formula>
    </cfRule>
  </conditionalFormatting>
  <conditionalFormatting sqref="L260:M260">
    <cfRule type="expression" dxfId="214" priority="215" stopIfTrue="1">
      <formula>希望&lt;&gt;0</formula>
    </cfRule>
  </conditionalFormatting>
  <conditionalFormatting sqref="L261:M261">
    <cfRule type="expression" dxfId="213" priority="214" stopIfTrue="1">
      <formula>希望&lt;&gt;0</formula>
    </cfRule>
  </conditionalFormatting>
  <conditionalFormatting sqref="L262:M262">
    <cfRule type="expression" dxfId="212" priority="213" stopIfTrue="1">
      <formula>希望&lt;&gt;0</formula>
    </cfRule>
  </conditionalFormatting>
  <conditionalFormatting sqref="L263:M263">
    <cfRule type="expression" dxfId="211" priority="212" stopIfTrue="1">
      <formula>希望&lt;&gt;0</formula>
    </cfRule>
  </conditionalFormatting>
  <conditionalFormatting sqref="L264:M264">
    <cfRule type="expression" dxfId="210" priority="211" stopIfTrue="1">
      <formula>希望&lt;&gt;0</formula>
    </cfRule>
  </conditionalFormatting>
  <conditionalFormatting sqref="L265:M265">
    <cfRule type="expression" dxfId="209" priority="210" stopIfTrue="1">
      <formula>希望&lt;&gt;0</formula>
    </cfRule>
  </conditionalFormatting>
  <conditionalFormatting sqref="L266:M266">
    <cfRule type="expression" dxfId="208" priority="209" stopIfTrue="1">
      <formula>希望&lt;&gt;0</formula>
    </cfRule>
  </conditionalFormatting>
  <conditionalFormatting sqref="L267:M267">
    <cfRule type="expression" dxfId="207" priority="208" stopIfTrue="1">
      <formula>希望&lt;&gt;0</formula>
    </cfRule>
  </conditionalFormatting>
  <conditionalFormatting sqref="L268:M268">
    <cfRule type="expression" dxfId="206" priority="207" stopIfTrue="1">
      <formula>希望&lt;&gt;0</formula>
    </cfRule>
  </conditionalFormatting>
  <conditionalFormatting sqref="L269:M269">
    <cfRule type="expression" dxfId="205" priority="206" stopIfTrue="1">
      <formula>希望&lt;&gt;0</formula>
    </cfRule>
  </conditionalFormatting>
  <conditionalFormatting sqref="L270:M270">
    <cfRule type="expression" dxfId="204" priority="205" stopIfTrue="1">
      <formula>希望&lt;&gt;0</formula>
    </cfRule>
  </conditionalFormatting>
  <conditionalFormatting sqref="L271:M271">
    <cfRule type="expression" dxfId="203" priority="204" stopIfTrue="1">
      <formula>希望&lt;&gt;0</formula>
    </cfRule>
  </conditionalFormatting>
  <conditionalFormatting sqref="L272:M272">
    <cfRule type="expression" dxfId="202" priority="203" stopIfTrue="1">
      <formula>希望&lt;&gt;0</formula>
    </cfRule>
  </conditionalFormatting>
  <conditionalFormatting sqref="L273:M273">
    <cfRule type="expression" dxfId="201" priority="202" stopIfTrue="1">
      <formula>希望&lt;&gt;0</formula>
    </cfRule>
  </conditionalFormatting>
  <conditionalFormatting sqref="L274:M274">
    <cfRule type="expression" dxfId="200" priority="201" stopIfTrue="1">
      <formula>希望&lt;&gt;0</formula>
    </cfRule>
  </conditionalFormatting>
  <conditionalFormatting sqref="L275:M275">
    <cfRule type="expression" dxfId="199" priority="200" stopIfTrue="1">
      <formula>希望&lt;&gt;0</formula>
    </cfRule>
  </conditionalFormatting>
  <conditionalFormatting sqref="L276:M276">
    <cfRule type="expression" dxfId="198" priority="199" stopIfTrue="1">
      <formula>希望&lt;&gt;0</formula>
    </cfRule>
  </conditionalFormatting>
  <conditionalFormatting sqref="L277:M277">
    <cfRule type="expression" dxfId="197" priority="198" stopIfTrue="1">
      <formula>希望&lt;&gt;0</formula>
    </cfRule>
  </conditionalFormatting>
  <conditionalFormatting sqref="L278:M278">
    <cfRule type="expression" dxfId="196" priority="197" stopIfTrue="1">
      <formula>希望&lt;&gt;0</formula>
    </cfRule>
  </conditionalFormatting>
  <conditionalFormatting sqref="L279:M279">
    <cfRule type="expression" dxfId="195" priority="196" stopIfTrue="1">
      <formula>希望&lt;&gt;0</formula>
    </cfRule>
  </conditionalFormatting>
  <conditionalFormatting sqref="L280:M280">
    <cfRule type="expression" dxfId="194" priority="195" stopIfTrue="1">
      <formula>希望&lt;&gt;0</formula>
    </cfRule>
  </conditionalFormatting>
  <conditionalFormatting sqref="L281:M281">
    <cfRule type="expression" dxfId="193" priority="194" stopIfTrue="1">
      <formula>希望&lt;&gt;0</formula>
    </cfRule>
  </conditionalFormatting>
  <conditionalFormatting sqref="L282:M282">
    <cfRule type="expression" dxfId="192" priority="193" stopIfTrue="1">
      <formula>希望&lt;&gt;0</formula>
    </cfRule>
  </conditionalFormatting>
  <conditionalFormatting sqref="L283:M283">
    <cfRule type="expression" dxfId="191" priority="192" stopIfTrue="1">
      <formula>希望&lt;&gt;0</formula>
    </cfRule>
  </conditionalFormatting>
  <conditionalFormatting sqref="L284:M284">
    <cfRule type="expression" dxfId="190" priority="191" stopIfTrue="1">
      <formula>希望&lt;&gt;0</formula>
    </cfRule>
  </conditionalFormatting>
  <conditionalFormatting sqref="L285:M285">
    <cfRule type="expression" dxfId="189" priority="190" stopIfTrue="1">
      <formula>希望&lt;&gt;0</formula>
    </cfRule>
  </conditionalFormatting>
  <conditionalFormatting sqref="L286:M286">
    <cfRule type="expression" dxfId="188" priority="189" stopIfTrue="1">
      <formula>希望&lt;&gt;0</formula>
    </cfRule>
  </conditionalFormatting>
  <conditionalFormatting sqref="L287:M287">
    <cfRule type="expression" dxfId="187" priority="188" stopIfTrue="1">
      <formula>希望&lt;&gt;0</formula>
    </cfRule>
  </conditionalFormatting>
  <conditionalFormatting sqref="L288:M288">
    <cfRule type="expression" dxfId="186" priority="187" stopIfTrue="1">
      <formula>希望&lt;&gt;0</formula>
    </cfRule>
  </conditionalFormatting>
  <conditionalFormatting sqref="L289:M289">
    <cfRule type="expression" dxfId="185" priority="186" stopIfTrue="1">
      <formula>希望&lt;&gt;0</formula>
    </cfRule>
  </conditionalFormatting>
  <conditionalFormatting sqref="L290:M290">
    <cfRule type="expression" dxfId="184" priority="185" stopIfTrue="1">
      <formula>希望&lt;&gt;0</formula>
    </cfRule>
  </conditionalFormatting>
  <conditionalFormatting sqref="L291:M291">
    <cfRule type="expression" dxfId="183" priority="184" stopIfTrue="1">
      <formula>希望&lt;&gt;0</formula>
    </cfRule>
  </conditionalFormatting>
  <conditionalFormatting sqref="L292:M292">
    <cfRule type="expression" dxfId="182" priority="183" stopIfTrue="1">
      <formula>希望&lt;&gt;0</formula>
    </cfRule>
  </conditionalFormatting>
  <conditionalFormatting sqref="L293:M293">
    <cfRule type="expression" dxfId="181" priority="182" stopIfTrue="1">
      <formula>希望&lt;&gt;0</formula>
    </cfRule>
  </conditionalFormatting>
  <conditionalFormatting sqref="L294:M294">
    <cfRule type="expression" dxfId="180" priority="181" stopIfTrue="1">
      <formula>希望&lt;&gt;0</formula>
    </cfRule>
  </conditionalFormatting>
  <conditionalFormatting sqref="L295:M295">
    <cfRule type="expression" dxfId="179" priority="180" stopIfTrue="1">
      <formula>希望&lt;&gt;0</formula>
    </cfRule>
  </conditionalFormatting>
  <conditionalFormatting sqref="L296:M296">
    <cfRule type="expression" dxfId="178" priority="179" stopIfTrue="1">
      <formula>希望&lt;&gt;0</formula>
    </cfRule>
  </conditionalFormatting>
  <conditionalFormatting sqref="L297:M297">
    <cfRule type="expression" dxfId="177" priority="178" stopIfTrue="1">
      <formula>希望&lt;&gt;0</formula>
    </cfRule>
  </conditionalFormatting>
  <conditionalFormatting sqref="L298:M298">
    <cfRule type="expression" dxfId="176" priority="177" stopIfTrue="1">
      <formula>希望&lt;&gt;0</formula>
    </cfRule>
  </conditionalFormatting>
  <conditionalFormatting sqref="L299:M299">
    <cfRule type="expression" dxfId="175" priority="176" stopIfTrue="1">
      <formula>希望&lt;&gt;0</formula>
    </cfRule>
  </conditionalFormatting>
  <conditionalFormatting sqref="L300:M300">
    <cfRule type="expression" dxfId="174" priority="175" stopIfTrue="1">
      <formula>希望&lt;&gt;0</formula>
    </cfRule>
  </conditionalFormatting>
  <conditionalFormatting sqref="L301:M301">
    <cfRule type="expression" dxfId="173" priority="174" stopIfTrue="1">
      <formula>希望&lt;&gt;0</formula>
    </cfRule>
  </conditionalFormatting>
  <conditionalFormatting sqref="L302:M302">
    <cfRule type="expression" dxfId="172" priority="173" stopIfTrue="1">
      <formula>希望&lt;&gt;0</formula>
    </cfRule>
  </conditionalFormatting>
  <conditionalFormatting sqref="L303:M303">
    <cfRule type="expression" dxfId="171" priority="172" stopIfTrue="1">
      <formula>希望&lt;&gt;0</formula>
    </cfRule>
  </conditionalFormatting>
  <conditionalFormatting sqref="L304:M304">
    <cfRule type="expression" dxfId="170" priority="171" stopIfTrue="1">
      <formula>希望&lt;&gt;0</formula>
    </cfRule>
  </conditionalFormatting>
  <conditionalFormatting sqref="L305:M305">
    <cfRule type="expression" dxfId="169" priority="170" stopIfTrue="1">
      <formula>希望&lt;&gt;0</formula>
    </cfRule>
  </conditionalFormatting>
  <conditionalFormatting sqref="L306:M306">
    <cfRule type="expression" dxfId="168" priority="169" stopIfTrue="1">
      <formula>希望&lt;&gt;0</formula>
    </cfRule>
  </conditionalFormatting>
  <conditionalFormatting sqref="L307:M307">
    <cfRule type="expression" dxfId="167" priority="168" stopIfTrue="1">
      <formula>希望&lt;&gt;0</formula>
    </cfRule>
  </conditionalFormatting>
  <conditionalFormatting sqref="L308:M308">
    <cfRule type="expression" dxfId="166" priority="167" stopIfTrue="1">
      <formula>希望&lt;&gt;0</formula>
    </cfRule>
  </conditionalFormatting>
  <conditionalFormatting sqref="L309:M309">
    <cfRule type="expression" dxfId="165" priority="166" stopIfTrue="1">
      <formula>希望&lt;&gt;0</formula>
    </cfRule>
  </conditionalFormatting>
  <conditionalFormatting sqref="L310:M310">
    <cfRule type="expression" dxfId="164" priority="165" stopIfTrue="1">
      <formula>希望&lt;&gt;0</formula>
    </cfRule>
  </conditionalFormatting>
  <conditionalFormatting sqref="L311:M311">
    <cfRule type="expression" dxfId="163" priority="164" stopIfTrue="1">
      <formula>希望&lt;&gt;0</formula>
    </cfRule>
  </conditionalFormatting>
  <conditionalFormatting sqref="L312:M312">
    <cfRule type="expression" dxfId="162" priority="163" stopIfTrue="1">
      <formula>希望&lt;&gt;0</formula>
    </cfRule>
  </conditionalFormatting>
  <conditionalFormatting sqref="L313:M313">
    <cfRule type="expression" dxfId="161" priority="162" stopIfTrue="1">
      <formula>希望&lt;&gt;0</formula>
    </cfRule>
  </conditionalFormatting>
  <conditionalFormatting sqref="L314:M314">
    <cfRule type="expression" dxfId="160" priority="161" stopIfTrue="1">
      <formula>希望&lt;&gt;0</formula>
    </cfRule>
  </conditionalFormatting>
  <conditionalFormatting sqref="L315:M315">
    <cfRule type="expression" dxfId="159" priority="160" stopIfTrue="1">
      <formula>希望&lt;&gt;0</formula>
    </cfRule>
  </conditionalFormatting>
  <conditionalFormatting sqref="L316:M316">
    <cfRule type="expression" dxfId="158" priority="159" stopIfTrue="1">
      <formula>希望&lt;&gt;0</formula>
    </cfRule>
  </conditionalFormatting>
  <conditionalFormatting sqref="L317:M317">
    <cfRule type="expression" dxfId="157" priority="158" stopIfTrue="1">
      <formula>希望&lt;&gt;0</formula>
    </cfRule>
  </conditionalFormatting>
  <conditionalFormatting sqref="L318:M318">
    <cfRule type="expression" dxfId="156" priority="157" stopIfTrue="1">
      <formula>希望&lt;&gt;0</formula>
    </cfRule>
  </conditionalFormatting>
  <conditionalFormatting sqref="L319:M319">
    <cfRule type="expression" dxfId="155" priority="156" stopIfTrue="1">
      <formula>希望&lt;&gt;0</formula>
    </cfRule>
  </conditionalFormatting>
  <conditionalFormatting sqref="L320:M320">
    <cfRule type="expression" dxfId="154" priority="155" stopIfTrue="1">
      <formula>希望&lt;&gt;0</formula>
    </cfRule>
  </conditionalFormatting>
  <conditionalFormatting sqref="L321:M321">
    <cfRule type="expression" dxfId="153" priority="154" stopIfTrue="1">
      <formula>希望&lt;&gt;0</formula>
    </cfRule>
  </conditionalFormatting>
  <conditionalFormatting sqref="L322:M322">
    <cfRule type="expression" dxfId="152" priority="153" stopIfTrue="1">
      <formula>希望&lt;&gt;0</formula>
    </cfRule>
  </conditionalFormatting>
  <conditionalFormatting sqref="L323:M323">
    <cfRule type="expression" dxfId="151" priority="152" stopIfTrue="1">
      <formula>希望&lt;&gt;0</formula>
    </cfRule>
  </conditionalFormatting>
  <conditionalFormatting sqref="L324:M324">
    <cfRule type="expression" dxfId="150" priority="151" stopIfTrue="1">
      <formula>希望&lt;&gt;0</formula>
    </cfRule>
  </conditionalFormatting>
  <conditionalFormatting sqref="L325:M325">
    <cfRule type="expression" dxfId="149" priority="150" stopIfTrue="1">
      <formula>希望&lt;&gt;0</formula>
    </cfRule>
  </conditionalFormatting>
  <conditionalFormatting sqref="L326:M326">
    <cfRule type="expression" dxfId="148" priority="149" stopIfTrue="1">
      <formula>希望&lt;&gt;0</formula>
    </cfRule>
  </conditionalFormatting>
  <conditionalFormatting sqref="L327:M327">
    <cfRule type="expression" dxfId="147" priority="148" stopIfTrue="1">
      <formula>希望&lt;&gt;0</formula>
    </cfRule>
  </conditionalFormatting>
  <conditionalFormatting sqref="L328:M328">
    <cfRule type="expression" dxfId="146" priority="147" stopIfTrue="1">
      <formula>希望&lt;&gt;0</formula>
    </cfRule>
  </conditionalFormatting>
  <conditionalFormatting sqref="L329:M329">
    <cfRule type="expression" dxfId="145" priority="146" stopIfTrue="1">
      <formula>希望&lt;&gt;0</formula>
    </cfRule>
  </conditionalFormatting>
  <conditionalFormatting sqref="L330:M330">
    <cfRule type="expression" dxfId="144" priority="145" stopIfTrue="1">
      <formula>希望&lt;&gt;0</formula>
    </cfRule>
  </conditionalFormatting>
  <conditionalFormatting sqref="L331:M331">
    <cfRule type="expression" dxfId="143" priority="144" stopIfTrue="1">
      <formula>希望&lt;&gt;0</formula>
    </cfRule>
  </conditionalFormatting>
  <conditionalFormatting sqref="L332:M332">
    <cfRule type="expression" dxfId="142" priority="143" stopIfTrue="1">
      <formula>希望&lt;&gt;0</formula>
    </cfRule>
  </conditionalFormatting>
  <conditionalFormatting sqref="L333:M333">
    <cfRule type="expression" dxfId="141" priority="142" stopIfTrue="1">
      <formula>希望&lt;&gt;0</formula>
    </cfRule>
  </conditionalFormatting>
  <conditionalFormatting sqref="L334:M334">
    <cfRule type="expression" dxfId="140" priority="141" stopIfTrue="1">
      <formula>希望&lt;&gt;0</formula>
    </cfRule>
  </conditionalFormatting>
  <conditionalFormatting sqref="L335:M335">
    <cfRule type="expression" dxfId="139" priority="140" stopIfTrue="1">
      <formula>希望&lt;&gt;0</formula>
    </cfRule>
  </conditionalFormatting>
  <conditionalFormatting sqref="L336:M336">
    <cfRule type="expression" dxfId="138" priority="139" stopIfTrue="1">
      <formula>希望&lt;&gt;0</formula>
    </cfRule>
  </conditionalFormatting>
  <conditionalFormatting sqref="L337:M337">
    <cfRule type="expression" dxfId="137" priority="138" stopIfTrue="1">
      <formula>希望&lt;&gt;0</formula>
    </cfRule>
  </conditionalFormatting>
  <conditionalFormatting sqref="L338:M338">
    <cfRule type="expression" dxfId="136" priority="137" stopIfTrue="1">
      <formula>希望&lt;&gt;0</formula>
    </cfRule>
  </conditionalFormatting>
  <conditionalFormatting sqref="L339:M339">
    <cfRule type="expression" dxfId="135" priority="136" stopIfTrue="1">
      <formula>希望&lt;&gt;0</formula>
    </cfRule>
  </conditionalFormatting>
  <conditionalFormatting sqref="L340:M340">
    <cfRule type="expression" dxfId="134" priority="135" stopIfTrue="1">
      <formula>希望&lt;&gt;0</formula>
    </cfRule>
  </conditionalFormatting>
  <conditionalFormatting sqref="L341:M341">
    <cfRule type="expression" dxfId="133" priority="134" stopIfTrue="1">
      <formula>希望&lt;&gt;0</formula>
    </cfRule>
  </conditionalFormatting>
  <conditionalFormatting sqref="N341:O341">
    <cfRule type="expression" dxfId="132" priority="133" stopIfTrue="1">
      <formula>$A341&lt;&gt;0</formula>
    </cfRule>
  </conditionalFormatting>
  <conditionalFormatting sqref="L342:M342">
    <cfRule type="expression" dxfId="131" priority="132" stopIfTrue="1">
      <formula>希望&lt;&gt;0</formula>
    </cfRule>
  </conditionalFormatting>
  <conditionalFormatting sqref="N342:O342">
    <cfRule type="expression" dxfId="130" priority="131" stopIfTrue="1">
      <formula>$A342&lt;&gt;0</formula>
    </cfRule>
  </conditionalFormatting>
  <conditionalFormatting sqref="L343:M343">
    <cfRule type="expression" dxfId="129" priority="130" stopIfTrue="1">
      <formula>希望&lt;&gt;0</formula>
    </cfRule>
  </conditionalFormatting>
  <conditionalFormatting sqref="N343:O343">
    <cfRule type="expression" dxfId="128" priority="129" stopIfTrue="1">
      <formula>$A343&lt;&gt;0</formula>
    </cfRule>
  </conditionalFormatting>
  <conditionalFormatting sqref="L344:M344">
    <cfRule type="expression" dxfId="127" priority="128" stopIfTrue="1">
      <formula>希望&lt;&gt;0</formula>
    </cfRule>
  </conditionalFormatting>
  <conditionalFormatting sqref="N344:O344">
    <cfRule type="expression" dxfId="126" priority="127" stopIfTrue="1">
      <formula>$A344&lt;&gt;0</formula>
    </cfRule>
  </conditionalFormatting>
  <conditionalFormatting sqref="L345:M345">
    <cfRule type="expression" dxfId="125" priority="126" stopIfTrue="1">
      <formula>希望&lt;&gt;0</formula>
    </cfRule>
  </conditionalFormatting>
  <conditionalFormatting sqref="N345:O345">
    <cfRule type="expression" dxfId="124" priority="125" stopIfTrue="1">
      <formula>$A345&lt;&gt;0</formula>
    </cfRule>
  </conditionalFormatting>
  <conditionalFormatting sqref="L346:M346">
    <cfRule type="expression" dxfId="123" priority="124" stopIfTrue="1">
      <formula>希望&lt;&gt;0</formula>
    </cfRule>
  </conditionalFormatting>
  <conditionalFormatting sqref="N346:O346">
    <cfRule type="expression" dxfId="122" priority="123" stopIfTrue="1">
      <formula>$A346&lt;&gt;0</formula>
    </cfRule>
  </conditionalFormatting>
  <conditionalFormatting sqref="L347:M347">
    <cfRule type="expression" dxfId="121" priority="122" stopIfTrue="1">
      <formula>希望&lt;&gt;0</formula>
    </cfRule>
  </conditionalFormatting>
  <conditionalFormatting sqref="L348:M348">
    <cfRule type="expression" dxfId="120" priority="121" stopIfTrue="1">
      <formula>希望&lt;&gt;0</formula>
    </cfRule>
  </conditionalFormatting>
  <conditionalFormatting sqref="L349:M349">
    <cfRule type="expression" dxfId="119" priority="120" stopIfTrue="1">
      <formula>希望&lt;&gt;0</formula>
    </cfRule>
  </conditionalFormatting>
  <conditionalFormatting sqref="N349:O349">
    <cfRule type="expression" dxfId="118" priority="119" stopIfTrue="1">
      <formula>$A349&lt;&gt;0</formula>
    </cfRule>
  </conditionalFormatting>
  <conditionalFormatting sqref="L350:M350">
    <cfRule type="expression" dxfId="117" priority="118" stopIfTrue="1">
      <formula>希望&lt;&gt;0</formula>
    </cfRule>
  </conditionalFormatting>
  <conditionalFormatting sqref="N350:O350">
    <cfRule type="expression" dxfId="116" priority="117" stopIfTrue="1">
      <formula>$A350&lt;&gt;0</formula>
    </cfRule>
  </conditionalFormatting>
  <conditionalFormatting sqref="L351:M351">
    <cfRule type="expression" dxfId="115" priority="116" stopIfTrue="1">
      <formula>希望&lt;&gt;0</formula>
    </cfRule>
  </conditionalFormatting>
  <conditionalFormatting sqref="L352:M352">
    <cfRule type="expression" dxfId="114" priority="115" stopIfTrue="1">
      <formula>希望&lt;&gt;0</formula>
    </cfRule>
  </conditionalFormatting>
  <conditionalFormatting sqref="N352:O352">
    <cfRule type="expression" dxfId="113" priority="114" stopIfTrue="1">
      <formula>$A352&lt;&gt;0</formula>
    </cfRule>
  </conditionalFormatting>
  <conditionalFormatting sqref="L353:M353">
    <cfRule type="expression" dxfId="112" priority="113" stopIfTrue="1">
      <formula>希望&lt;&gt;0</formula>
    </cfRule>
  </conditionalFormatting>
  <conditionalFormatting sqref="N353:O353">
    <cfRule type="expression" dxfId="111" priority="112" stopIfTrue="1">
      <formula>$A353&lt;&gt;0</formula>
    </cfRule>
  </conditionalFormatting>
  <conditionalFormatting sqref="L354:M354">
    <cfRule type="expression" dxfId="110" priority="111" stopIfTrue="1">
      <formula>希望&lt;&gt;0</formula>
    </cfRule>
  </conditionalFormatting>
  <conditionalFormatting sqref="L355:M355">
    <cfRule type="expression" dxfId="109" priority="110" stopIfTrue="1">
      <formula>希望&lt;&gt;0</formula>
    </cfRule>
  </conditionalFormatting>
  <conditionalFormatting sqref="N355:O355">
    <cfRule type="expression" dxfId="108" priority="109" stopIfTrue="1">
      <formula>$A355&lt;&gt;0</formula>
    </cfRule>
  </conditionalFormatting>
  <conditionalFormatting sqref="L356:M356">
    <cfRule type="expression" dxfId="107" priority="108" stopIfTrue="1">
      <formula>希望&lt;&gt;0</formula>
    </cfRule>
  </conditionalFormatting>
  <conditionalFormatting sqref="N356:O356">
    <cfRule type="expression" dxfId="106" priority="107" stopIfTrue="1">
      <formula>$A356&lt;&gt;0</formula>
    </cfRule>
  </conditionalFormatting>
  <conditionalFormatting sqref="L357:M357">
    <cfRule type="expression" dxfId="105" priority="106" stopIfTrue="1">
      <formula>希望&lt;&gt;0</formula>
    </cfRule>
  </conditionalFormatting>
  <conditionalFormatting sqref="L358:M358">
    <cfRule type="expression" dxfId="104" priority="105" stopIfTrue="1">
      <formula>希望&lt;&gt;0</formula>
    </cfRule>
  </conditionalFormatting>
  <conditionalFormatting sqref="L359:M359">
    <cfRule type="expression" dxfId="103" priority="104" stopIfTrue="1">
      <formula>希望&lt;&gt;0</formula>
    </cfRule>
  </conditionalFormatting>
  <conditionalFormatting sqref="N359:O359">
    <cfRule type="expression" dxfId="102" priority="103" stopIfTrue="1">
      <formula>$A359&lt;&gt;0</formula>
    </cfRule>
  </conditionalFormatting>
  <conditionalFormatting sqref="L360:M360">
    <cfRule type="expression" dxfId="101" priority="102" stopIfTrue="1">
      <formula>希望&lt;&gt;0</formula>
    </cfRule>
  </conditionalFormatting>
  <conditionalFormatting sqref="L361:M361">
    <cfRule type="expression" dxfId="100" priority="101" stopIfTrue="1">
      <formula>希望&lt;&gt;0</formula>
    </cfRule>
  </conditionalFormatting>
  <conditionalFormatting sqref="L362:M362">
    <cfRule type="expression" dxfId="99" priority="100" stopIfTrue="1">
      <formula>希望&lt;&gt;0</formula>
    </cfRule>
  </conditionalFormatting>
  <conditionalFormatting sqref="L363:M363">
    <cfRule type="expression" dxfId="98" priority="99" stopIfTrue="1">
      <formula>希望&lt;&gt;0</formula>
    </cfRule>
  </conditionalFormatting>
  <conditionalFormatting sqref="L364:M364">
    <cfRule type="expression" dxfId="97" priority="98" stopIfTrue="1">
      <formula>希望&lt;&gt;0</formula>
    </cfRule>
  </conditionalFormatting>
  <conditionalFormatting sqref="L365:M365">
    <cfRule type="expression" dxfId="96" priority="97" stopIfTrue="1">
      <formula>希望&lt;&gt;0</formula>
    </cfRule>
  </conditionalFormatting>
  <conditionalFormatting sqref="L366:M366">
    <cfRule type="expression" dxfId="95" priority="96" stopIfTrue="1">
      <formula>希望&lt;&gt;0</formula>
    </cfRule>
  </conditionalFormatting>
  <conditionalFormatting sqref="L367:M367">
    <cfRule type="expression" dxfId="94" priority="95" stopIfTrue="1">
      <formula>希望&lt;&gt;0</formula>
    </cfRule>
  </conditionalFormatting>
  <conditionalFormatting sqref="L368:M368">
    <cfRule type="expression" dxfId="93" priority="94" stopIfTrue="1">
      <formula>希望&lt;&gt;0</formula>
    </cfRule>
  </conditionalFormatting>
  <conditionalFormatting sqref="L369:M369">
    <cfRule type="expression" dxfId="92" priority="93" stopIfTrue="1">
      <formula>希望&lt;&gt;0</formula>
    </cfRule>
  </conditionalFormatting>
  <conditionalFormatting sqref="L370:M370">
    <cfRule type="expression" dxfId="91" priority="92" stopIfTrue="1">
      <formula>希望&lt;&gt;0</formula>
    </cfRule>
  </conditionalFormatting>
  <conditionalFormatting sqref="L371:M371">
    <cfRule type="expression" dxfId="90" priority="91" stopIfTrue="1">
      <formula>希望&lt;&gt;0</formula>
    </cfRule>
  </conditionalFormatting>
  <conditionalFormatting sqref="N371:O371">
    <cfRule type="expression" dxfId="89" priority="90" stopIfTrue="1">
      <formula>$A371&lt;&gt;0</formula>
    </cfRule>
  </conditionalFormatting>
  <conditionalFormatting sqref="L372:M372">
    <cfRule type="expression" dxfId="88" priority="89" stopIfTrue="1">
      <formula>希望&lt;&gt;0</formula>
    </cfRule>
  </conditionalFormatting>
  <conditionalFormatting sqref="N372:O372">
    <cfRule type="expression" dxfId="87" priority="88" stopIfTrue="1">
      <formula>$A372&lt;&gt;0</formula>
    </cfRule>
  </conditionalFormatting>
  <conditionalFormatting sqref="L373:M373">
    <cfRule type="expression" dxfId="86" priority="87" stopIfTrue="1">
      <formula>希望&lt;&gt;0</formula>
    </cfRule>
  </conditionalFormatting>
  <conditionalFormatting sqref="L374:M374">
    <cfRule type="expression" dxfId="85" priority="86" stopIfTrue="1">
      <formula>希望&lt;&gt;0</formula>
    </cfRule>
  </conditionalFormatting>
  <conditionalFormatting sqref="L375:M375">
    <cfRule type="expression" dxfId="84" priority="85" stopIfTrue="1">
      <formula>希望&lt;&gt;0</formula>
    </cfRule>
  </conditionalFormatting>
  <conditionalFormatting sqref="V250:W250">
    <cfRule type="expression" dxfId="83" priority="84" stopIfTrue="1">
      <formula>希望&lt;&gt;0</formula>
    </cfRule>
  </conditionalFormatting>
  <conditionalFormatting sqref="V251:W251">
    <cfRule type="expression" dxfId="82" priority="83" stopIfTrue="1">
      <formula>希望&lt;&gt;0</formula>
    </cfRule>
  </conditionalFormatting>
  <conditionalFormatting sqref="V252:W252">
    <cfRule type="expression" dxfId="81" priority="82" stopIfTrue="1">
      <formula>希望&lt;&gt;0</formula>
    </cfRule>
  </conditionalFormatting>
  <conditionalFormatting sqref="V253:W253">
    <cfRule type="expression" dxfId="80" priority="81" stopIfTrue="1">
      <formula>希望&lt;&gt;0</formula>
    </cfRule>
  </conditionalFormatting>
  <conditionalFormatting sqref="V254:W254">
    <cfRule type="expression" dxfId="79" priority="80" stopIfTrue="1">
      <formula>希望&lt;&gt;0</formula>
    </cfRule>
  </conditionalFormatting>
  <conditionalFormatting sqref="V255:W255">
    <cfRule type="expression" dxfId="78" priority="79" stopIfTrue="1">
      <formula>希望&lt;&gt;0</formula>
    </cfRule>
  </conditionalFormatting>
  <conditionalFormatting sqref="V256:W256">
    <cfRule type="expression" dxfId="77" priority="78" stopIfTrue="1">
      <formula>希望&lt;&gt;0</formula>
    </cfRule>
  </conditionalFormatting>
  <conditionalFormatting sqref="V257:W257">
    <cfRule type="expression" dxfId="76" priority="77" stopIfTrue="1">
      <formula>希望&lt;&gt;0</formula>
    </cfRule>
  </conditionalFormatting>
  <conditionalFormatting sqref="V258:W258">
    <cfRule type="expression" dxfId="75" priority="76" stopIfTrue="1">
      <formula>希望&lt;&gt;0</formula>
    </cfRule>
  </conditionalFormatting>
  <conditionalFormatting sqref="V259:W259">
    <cfRule type="expression" dxfId="74" priority="75" stopIfTrue="1">
      <formula>希望&lt;&gt;0</formula>
    </cfRule>
  </conditionalFormatting>
  <conditionalFormatting sqref="V260:W260">
    <cfRule type="expression" dxfId="73" priority="74" stopIfTrue="1">
      <formula>希望&lt;&gt;0</formula>
    </cfRule>
  </conditionalFormatting>
  <conditionalFormatting sqref="V261:W261">
    <cfRule type="expression" dxfId="72" priority="73" stopIfTrue="1">
      <formula>希望&lt;&gt;0</formula>
    </cfRule>
  </conditionalFormatting>
  <conditionalFormatting sqref="V262:W262">
    <cfRule type="expression" dxfId="71" priority="72" stopIfTrue="1">
      <formula>希望&lt;&gt;0</formula>
    </cfRule>
  </conditionalFormatting>
  <conditionalFormatting sqref="V263:W263">
    <cfRule type="expression" dxfId="70" priority="71" stopIfTrue="1">
      <formula>希望&lt;&gt;0</formula>
    </cfRule>
  </conditionalFormatting>
  <conditionalFormatting sqref="V264:W264">
    <cfRule type="expression" dxfId="69" priority="70" stopIfTrue="1">
      <formula>希望&lt;&gt;0</formula>
    </cfRule>
  </conditionalFormatting>
  <conditionalFormatting sqref="V265:W265">
    <cfRule type="expression" dxfId="68" priority="69" stopIfTrue="1">
      <formula>希望&lt;&gt;0</formula>
    </cfRule>
  </conditionalFormatting>
  <conditionalFormatting sqref="V266:W266">
    <cfRule type="expression" dxfId="67" priority="68" stopIfTrue="1">
      <formula>希望&lt;&gt;0</formula>
    </cfRule>
  </conditionalFormatting>
  <conditionalFormatting sqref="V267:W267">
    <cfRule type="expression" dxfId="66" priority="67" stopIfTrue="1">
      <formula>希望&lt;&gt;0</formula>
    </cfRule>
  </conditionalFormatting>
  <conditionalFormatting sqref="V268:W268">
    <cfRule type="expression" dxfId="65" priority="66" stopIfTrue="1">
      <formula>希望&lt;&gt;0</formula>
    </cfRule>
  </conditionalFormatting>
  <conditionalFormatting sqref="V269:W269">
    <cfRule type="expression" dxfId="64" priority="65" stopIfTrue="1">
      <formula>希望&lt;&gt;0</formula>
    </cfRule>
  </conditionalFormatting>
  <conditionalFormatting sqref="V270:W270">
    <cfRule type="expression" dxfId="63" priority="64" stopIfTrue="1">
      <formula>希望&lt;&gt;0</formula>
    </cfRule>
  </conditionalFormatting>
  <conditionalFormatting sqref="V271:W271">
    <cfRule type="expression" dxfId="62" priority="63" stopIfTrue="1">
      <formula>希望&lt;&gt;0</formula>
    </cfRule>
  </conditionalFormatting>
  <conditionalFormatting sqref="V272:W272">
    <cfRule type="expression" dxfId="61" priority="62" stopIfTrue="1">
      <formula>希望&lt;&gt;0</formula>
    </cfRule>
  </conditionalFormatting>
  <conditionalFormatting sqref="V273:W273">
    <cfRule type="expression" dxfId="60" priority="61" stopIfTrue="1">
      <formula>希望&lt;&gt;0</formula>
    </cfRule>
  </conditionalFormatting>
  <conditionalFormatting sqref="V274:W274">
    <cfRule type="expression" dxfId="59" priority="60" stopIfTrue="1">
      <formula>希望&lt;&gt;0</formula>
    </cfRule>
  </conditionalFormatting>
  <conditionalFormatting sqref="V275:W275">
    <cfRule type="expression" dxfId="58" priority="59" stopIfTrue="1">
      <formula>希望&lt;&gt;0</formula>
    </cfRule>
  </conditionalFormatting>
  <conditionalFormatting sqref="V276:W276">
    <cfRule type="expression" dxfId="57" priority="58" stopIfTrue="1">
      <formula>希望&lt;&gt;0</formula>
    </cfRule>
  </conditionalFormatting>
  <conditionalFormatting sqref="V277:W277">
    <cfRule type="expression" dxfId="56" priority="57" stopIfTrue="1">
      <formula>希望&lt;&gt;0</formula>
    </cfRule>
  </conditionalFormatting>
  <conditionalFormatting sqref="V278:W278">
    <cfRule type="expression" dxfId="55" priority="56" stopIfTrue="1">
      <formula>希望&lt;&gt;0</formula>
    </cfRule>
  </conditionalFormatting>
  <conditionalFormatting sqref="V279:W279">
    <cfRule type="expression" dxfId="54" priority="55" stopIfTrue="1">
      <formula>希望&lt;&gt;0</formula>
    </cfRule>
  </conditionalFormatting>
  <conditionalFormatting sqref="V280:W280">
    <cfRule type="expression" dxfId="53" priority="54" stopIfTrue="1">
      <formula>希望&lt;&gt;0</formula>
    </cfRule>
  </conditionalFormatting>
  <conditionalFormatting sqref="V281:W281">
    <cfRule type="expression" dxfId="52" priority="53" stopIfTrue="1">
      <formula>希望&lt;&gt;0</formula>
    </cfRule>
  </conditionalFormatting>
  <conditionalFormatting sqref="V282:W282">
    <cfRule type="expression" dxfId="51" priority="52" stopIfTrue="1">
      <formula>希望&lt;&gt;0</formula>
    </cfRule>
  </conditionalFormatting>
  <conditionalFormatting sqref="V283:W283">
    <cfRule type="expression" dxfId="50" priority="51" stopIfTrue="1">
      <formula>希望&lt;&gt;0</formula>
    </cfRule>
  </conditionalFormatting>
  <conditionalFormatting sqref="V284:W284">
    <cfRule type="expression" dxfId="49" priority="50" stopIfTrue="1">
      <formula>希望&lt;&gt;0</formula>
    </cfRule>
  </conditionalFormatting>
  <conditionalFormatting sqref="V285:W285">
    <cfRule type="expression" dxfId="48" priority="49" stopIfTrue="1">
      <formula>希望&lt;&gt;0</formula>
    </cfRule>
  </conditionalFormatting>
  <conditionalFormatting sqref="V286:W286">
    <cfRule type="expression" dxfId="47" priority="48" stopIfTrue="1">
      <formula>希望&lt;&gt;0</formula>
    </cfRule>
  </conditionalFormatting>
  <conditionalFormatting sqref="V287:W287">
    <cfRule type="expression" dxfId="46" priority="47" stopIfTrue="1">
      <formula>希望&lt;&gt;0</formula>
    </cfRule>
  </conditionalFormatting>
  <conditionalFormatting sqref="V288:W288">
    <cfRule type="expression" dxfId="45" priority="46" stopIfTrue="1">
      <formula>希望&lt;&gt;0</formula>
    </cfRule>
  </conditionalFormatting>
  <conditionalFormatting sqref="V289:W289">
    <cfRule type="expression" dxfId="44" priority="45" stopIfTrue="1">
      <formula>希望&lt;&gt;0</formula>
    </cfRule>
  </conditionalFormatting>
  <conditionalFormatting sqref="V290:W290">
    <cfRule type="expression" dxfId="43" priority="44" stopIfTrue="1">
      <formula>希望&lt;&gt;0</formula>
    </cfRule>
  </conditionalFormatting>
  <conditionalFormatting sqref="V291:W291">
    <cfRule type="expression" dxfId="42" priority="43" stopIfTrue="1">
      <formula>希望&lt;&gt;0</formula>
    </cfRule>
  </conditionalFormatting>
  <conditionalFormatting sqref="V292:W292">
    <cfRule type="expression" dxfId="41" priority="42" stopIfTrue="1">
      <formula>希望&lt;&gt;0</formula>
    </cfRule>
  </conditionalFormatting>
  <conditionalFormatting sqref="V293:W293">
    <cfRule type="expression" dxfId="40" priority="41" stopIfTrue="1">
      <formula>希望&lt;&gt;0</formula>
    </cfRule>
  </conditionalFormatting>
  <conditionalFormatting sqref="V294:W294">
    <cfRule type="expression" dxfId="39" priority="40" stopIfTrue="1">
      <formula>希望&lt;&gt;0</formula>
    </cfRule>
  </conditionalFormatting>
  <conditionalFormatting sqref="V295:W295">
    <cfRule type="expression" dxfId="38" priority="39" stopIfTrue="1">
      <formula>希望&lt;&gt;0</formula>
    </cfRule>
  </conditionalFormatting>
  <conditionalFormatting sqref="V296:W296">
    <cfRule type="expression" dxfId="37" priority="38" stopIfTrue="1">
      <formula>希望&lt;&gt;0</formula>
    </cfRule>
  </conditionalFormatting>
  <conditionalFormatting sqref="V297:W297">
    <cfRule type="expression" dxfId="36" priority="37" stopIfTrue="1">
      <formula>希望&lt;&gt;0</formula>
    </cfRule>
  </conditionalFormatting>
  <conditionalFormatting sqref="V298:W298">
    <cfRule type="expression" dxfId="35" priority="36" stopIfTrue="1">
      <formula>希望&lt;&gt;0</formula>
    </cfRule>
  </conditionalFormatting>
  <conditionalFormatting sqref="V299:W299">
    <cfRule type="expression" dxfId="34" priority="35" stopIfTrue="1">
      <formula>希望&lt;&gt;0</formula>
    </cfRule>
  </conditionalFormatting>
  <conditionalFormatting sqref="V300:W300">
    <cfRule type="expression" dxfId="33" priority="34" stopIfTrue="1">
      <formula>希望&lt;&gt;0</formula>
    </cfRule>
  </conditionalFormatting>
  <conditionalFormatting sqref="V301:W301">
    <cfRule type="expression" dxfId="32" priority="33" stopIfTrue="1">
      <formula>希望&lt;&gt;0</formula>
    </cfRule>
  </conditionalFormatting>
  <conditionalFormatting sqref="V302:W302">
    <cfRule type="expression" dxfId="31" priority="32" stopIfTrue="1">
      <formula>希望&lt;&gt;0</formula>
    </cfRule>
  </conditionalFormatting>
  <conditionalFormatting sqref="V303:W303">
    <cfRule type="expression" dxfId="30" priority="31" stopIfTrue="1">
      <formula>希望&lt;&gt;0</formula>
    </cfRule>
  </conditionalFormatting>
  <conditionalFormatting sqref="V304:W304">
    <cfRule type="expression" dxfId="29" priority="30" stopIfTrue="1">
      <formula>希望&lt;&gt;0</formula>
    </cfRule>
  </conditionalFormatting>
  <conditionalFormatting sqref="V305:W305">
    <cfRule type="expression" dxfId="28" priority="29" stopIfTrue="1">
      <formula>希望&lt;&gt;0</formula>
    </cfRule>
  </conditionalFormatting>
  <conditionalFormatting sqref="V306:W306">
    <cfRule type="expression" dxfId="27" priority="28" stopIfTrue="1">
      <formula>希望&lt;&gt;0</formula>
    </cfRule>
  </conditionalFormatting>
  <conditionalFormatting sqref="V307:W307">
    <cfRule type="expression" dxfId="26" priority="27" stopIfTrue="1">
      <formula>希望&lt;&gt;0</formula>
    </cfRule>
  </conditionalFormatting>
  <conditionalFormatting sqref="V308:W308">
    <cfRule type="expression" dxfId="25" priority="26" stopIfTrue="1">
      <formula>希望&lt;&gt;0</formula>
    </cfRule>
  </conditionalFormatting>
  <conditionalFormatting sqref="V309:W309">
    <cfRule type="expression" dxfId="24" priority="25" stopIfTrue="1">
      <formula>希望&lt;&gt;0</formula>
    </cfRule>
  </conditionalFormatting>
  <conditionalFormatting sqref="V310:W310">
    <cfRule type="expression" dxfId="23" priority="24" stopIfTrue="1">
      <formula>希望&lt;&gt;0</formula>
    </cfRule>
  </conditionalFormatting>
  <conditionalFormatting sqref="V311:W311">
    <cfRule type="expression" dxfId="22" priority="23" stopIfTrue="1">
      <formula>希望&lt;&gt;0</formula>
    </cfRule>
  </conditionalFormatting>
  <conditionalFormatting sqref="V312:W312">
    <cfRule type="expression" dxfId="21" priority="22" stopIfTrue="1">
      <formula>希望&lt;&gt;0</formula>
    </cfRule>
  </conditionalFormatting>
  <conditionalFormatting sqref="V313:W313">
    <cfRule type="expression" dxfId="20" priority="21" stopIfTrue="1">
      <formula>希望&lt;&gt;0</formula>
    </cfRule>
  </conditionalFormatting>
  <conditionalFormatting sqref="V314:W314">
    <cfRule type="expression" dxfId="19" priority="20" stopIfTrue="1">
      <formula>希望&lt;&gt;0</formula>
    </cfRule>
  </conditionalFormatting>
  <conditionalFormatting sqref="X314:Y314">
    <cfRule type="expression" dxfId="18" priority="19" stopIfTrue="1">
      <formula>$A314&lt;&gt;0</formula>
    </cfRule>
  </conditionalFormatting>
  <conditionalFormatting sqref="V315:W315">
    <cfRule type="expression" dxfId="17" priority="18" stopIfTrue="1">
      <formula>希望&lt;&gt;0</formula>
    </cfRule>
  </conditionalFormatting>
  <conditionalFormatting sqref="V316:W316">
    <cfRule type="expression" dxfId="16" priority="17" stopIfTrue="1">
      <formula>希望&lt;&gt;0</formula>
    </cfRule>
  </conditionalFormatting>
  <conditionalFormatting sqref="V317:W317">
    <cfRule type="expression" dxfId="15" priority="16" stopIfTrue="1">
      <formula>希望&lt;&gt;0</formula>
    </cfRule>
  </conditionalFormatting>
  <conditionalFormatting sqref="V318:W318">
    <cfRule type="expression" dxfId="14" priority="15" stopIfTrue="1">
      <formula>希望&lt;&gt;0</formula>
    </cfRule>
  </conditionalFormatting>
  <conditionalFormatting sqref="V319:W319">
    <cfRule type="expression" dxfId="13" priority="14" stopIfTrue="1">
      <formula>希望&lt;&gt;0</formula>
    </cfRule>
  </conditionalFormatting>
  <conditionalFormatting sqref="V320:W320">
    <cfRule type="expression" dxfId="12" priority="13" stopIfTrue="1">
      <formula>希望&lt;&gt;0</formula>
    </cfRule>
  </conditionalFormatting>
  <conditionalFormatting sqref="V321:W321">
    <cfRule type="expression" dxfId="11" priority="12" stopIfTrue="1">
      <formula>希望&lt;&gt;0</formula>
    </cfRule>
  </conditionalFormatting>
  <conditionalFormatting sqref="V322:W322">
    <cfRule type="expression" dxfId="10" priority="11" stopIfTrue="1">
      <formula>希望&lt;&gt;0</formula>
    </cfRule>
  </conditionalFormatting>
  <conditionalFormatting sqref="V323:W323">
    <cfRule type="expression" dxfId="9" priority="10" stopIfTrue="1">
      <formula>希望&lt;&gt;0</formula>
    </cfRule>
  </conditionalFormatting>
  <conditionalFormatting sqref="V324:W324">
    <cfRule type="expression" dxfId="8" priority="9" stopIfTrue="1">
      <formula>希望&lt;&gt;0</formula>
    </cfRule>
  </conditionalFormatting>
  <conditionalFormatting sqref="V325:W325">
    <cfRule type="expression" dxfId="7" priority="8" stopIfTrue="1">
      <formula>希望&lt;&gt;0</formula>
    </cfRule>
  </conditionalFormatting>
  <conditionalFormatting sqref="V326:W326">
    <cfRule type="expression" dxfId="6" priority="7" stopIfTrue="1">
      <formula>希望&lt;&gt;0</formula>
    </cfRule>
  </conditionalFormatting>
  <conditionalFormatting sqref="V327:W327">
    <cfRule type="expression" dxfId="5" priority="6" stopIfTrue="1">
      <formula>希望&lt;&gt;0</formula>
    </cfRule>
  </conditionalFormatting>
  <conditionalFormatting sqref="V328:W328">
    <cfRule type="expression" dxfId="4" priority="5" stopIfTrue="1">
      <formula>希望&lt;&gt;0</formula>
    </cfRule>
  </conditionalFormatting>
  <conditionalFormatting sqref="V329:W329">
    <cfRule type="expression" dxfId="3" priority="4" stopIfTrue="1">
      <formula>希望&lt;&gt;0</formula>
    </cfRule>
  </conditionalFormatting>
  <conditionalFormatting sqref="V330:W330">
    <cfRule type="expression" dxfId="2" priority="3" stopIfTrue="1">
      <formula>希望&lt;&gt;0</formula>
    </cfRule>
  </conditionalFormatting>
  <conditionalFormatting sqref="V331:W331">
    <cfRule type="expression" dxfId="1" priority="2" stopIfTrue="1">
      <formula>希望&lt;&gt;0</formula>
    </cfRule>
  </conditionalFormatting>
  <conditionalFormatting sqref="V332:W332">
    <cfRule type="expression" dxfId="0" priority="1" stopIfTrue="1">
      <formula>希望&lt;&gt;0</formula>
    </cfRule>
  </conditionalFormatting>
  <dataValidations count="314">
    <dataValidation imeMode="hiragana" allowBlank="1" showInputMessage="1" showErrorMessage="1" sqref="N184:V184 N185:V185 N186:V186 N187:V187" xr:uid="{E2B410F9-928D-42AA-97F6-58BD09059ED3}"/>
    <dataValidation imeMode="hiragana" allowBlank="1" showInputMessage="1" showErrorMessage="1" sqref="I22:Y22" xr:uid="{B19541C8-A430-4361-AB60-407362F2BF77}"/>
    <dataValidation type="list" imeMode="halfAlpha" allowBlank="1" showInputMessage="1" showErrorMessage="1" error="リストから選択してください" sqref="I13:M13" xr:uid="{28ACF928-5DB5-4572-B8E1-F5C42203A0E2}">
      <formula1>"同意する"</formula1>
    </dataValidation>
    <dataValidation type="whole" imeMode="halfAlpha" allowBlank="1" showInputMessage="1" showErrorMessage="1" error="7桁の数字を入力してください" sqref="I20:M20" xr:uid="{0303D848-4AA3-49FE-AB5C-76CD3B701718}">
      <formula1>0</formula1>
      <formula2>9999999</formula2>
    </dataValidation>
    <dataValidation imeMode="fullKatakana" allowBlank="1" showInputMessage="1" showErrorMessage="1" sqref="I24:Y24" xr:uid="{7B78BFC2-E2B1-425F-865F-A7B5BAF13DB9}"/>
    <dataValidation imeMode="hiragana" allowBlank="1" showInputMessage="1" showErrorMessage="1" sqref="I26:Y26" xr:uid="{C9ECC135-C4FD-4206-A781-6491703A44D9}"/>
    <dataValidation imeMode="hiragana" allowBlank="1" showInputMessage="1" showErrorMessage="1" sqref="I28:Y28" xr:uid="{BE85608D-AF83-4BD5-8945-6AEFB83D3989}"/>
    <dataValidation imeMode="fullKatakana" allowBlank="1" showInputMessage="1" showErrorMessage="1" sqref="I30:Y30" xr:uid="{0F392446-BA90-4C95-9D7B-0C0BE95603CF}"/>
    <dataValidation imeMode="hiragana" allowBlank="1" showInputMessage="1" showErrorMessage="1" sqref="I32:Y32" xr:uid="{0058F548-E345-4AEF-9E29-F29A7AED2CC3}"/>
    <dataValidation imeMode="halfAlpha" allowBlank="1" showInputMessage="1" showErrorMessage="1" sqref="I34:M34" xr:uid="{A1F8845D-926D-4432-BC71-ACF25E5A42F6}"/>
    <dataValidation imeMode="halfAlpha" allowBlank="1" showInputMessage="1" showErrorMessage="1" sqref="P34" xr:uid="{3CBF047E-B5A6-4AE3-80AE-07C24DE96D43}"/>
    <dataValidation imeMode="halfAlpha" allowBlank="1" showInputMessage="1" showErrorMessage="1" sqref="I36:M36" xr:uid="{ED4E23EA-2ACE-4F88-91B5-C3F1BC7280C7}"/>
    <dataValidation imeMode="halfAlpha" allowBlank="1" showInputMessage="1" showErrorMessage="1" sqref="I38:Y38" xr:uid="{8DC7B907-3CD0-48C4-92AC-04B632429343}"/>
    <dataValidation type="list" imeMode="halfAlpha" allowBlank="1" showInputMessage="1" showErrorMessage="1" error="リストから選択してください" sqref="I40:M40" xr:uid="{61FA0203-8709-4239-8811-07CC018FC003}">
      <formula1>"一致する,一致しない"</formula1>
    </dataValidation>
    <dataValidation type="list" imeMode="halfAlpha" allowBlank="1" showInputMessage="1" showErrorMessage="1" error="リストから選択してください" sqref="I63:M63" xr:uid="{05C264C5-10FF-4DA1-8D1D-217D41CB48DE}">
      <formula1>"しない,する"</formula1>
    </dataValidation>
    <dataValidation type="whole" imeMode="halfAlpha" allowBlank="1" showInputMessage="1" showErrorMessage="1" error="7桁の数字を入力してください" sqref="I69:M69" xr:uid="{944E4843-CA4E-40FE-B5F2-CE7CE2D810CC}">
      <formula1>0</formula1>
      <formula2>9999999</formula2>
    </dataValidation>
    <dataValidation imeMode="hiragana" allowBlank="1" showInputMessage="1" showErrorMessage="1" sqref="I71:Y71" xr:uid="{6B0BFB1F-CF7B-4643-989E-C938BB21FFB2}"/>
    <dataValidation imeMode="fullKatakana" allowBlank="1" showInputMessage="1" showErrorMessage="1" sqref="I73:Y73" xr:uid="{FBBEA225-0E68-4EC4-9D50-90A96F46EB8E}"/>
    <dataValidation imeMode="hiragana" allowBlank="1" showInputMessage="1" showErrorMessage="1" sqref="I75:Y75" xr:uid="{67F67461-F64E-4687-BC6F-70637547A3F1}"/>
    <dataValidation imeMode="hiragana" allowBlank="1" showInputMessage="1" showErrorMessage="1" sqref="I77:Y77" xr:uid="{48FB5F2F-A97A-438A-B47B-A4DEC0C8EF9B}"/>
    <dataValidation imeMode="fullKatakana" allowBlank="1" showInputMessage="1" showErrorMessage="1" sqref="I79:Y79" xr:uid="{5620FCD2-412B-4D81-9782-D2F86A0F4178}"/>
    <dataValidation imeMode="hiragana" allowBlank="1" showInputMessage="1" showErrorMessage="1" sqref="I81:Y81" xr:uid="{785B14A7-63DD-4ECA-82C9-0C788CFEA2F5}"/>
    <dataValidation imeMode="halfAlpha" allowBlank="1" showInputMessage="1" showErrorMessage="1" sqref="I83:M83" xr:uid="{B8665A0A-43FD-4B33-9AC0-006EB43CA6A5}"/>
    <dataValidation imeMode="halfAlpha" allowBlank="1" showInputMessage="1" showErrorMessage="1" sqref="P83" xr:uid="{B776CC16-420A-42EF-AC29-7F0AC9A06D31}"/>
    <dataValidation imeMode="halfAlpha" allowBlank="1" showInputMessage="1" showErrorMessage="1" sqref="I85:M85" xr:uid="{455A12B7-FA61-4B7C-938A-F194B18D6973}"/>
    <dataValidation imeMode="halfAlpha" allowBlank="1" showInputMessage="1" showErrorMessage="1" sqref="I87:Y87" xr:uid="{D8004C41-CE20-4959-9F04-1E04D8995DCB}"/>
    <dataValidation imeMode="hiragana" allowBlank="1" showInputMessage="1" showErrorMessage="1" sqref="I112:Y112" xr:uid="{61BEDB3A-CFA6-4D2F-9279-FC13E89D00F7}"/>
    <dataValidation imeMode="fullKatakana" allowBlank="1" showInputMessage="1" showErrorMessage="1" sqref="I114:Y114" xr:uid="{7E681217-27E7-4C45-8D3F-B335FA0BD48B}"/>
    <dataValidation imeMode="hiragana" allowBlank="1" showInputMessage="1" showErrorMessage="1" sqref="I116:Y116" xr:uid="{450EB750-A288-4D64-BE8B-17EF5814CC8C}"/>
    <dataValidation type="whole" imeMode="halfAlpha" allowBlank="1" showInputMessage="1" showErrorMessage="1" error="7桁の数字を入力してください" sqref="I118:M118" xr:uid="{CCEBD733-E7B6-4A5A-9B57-702BC044E135}">
      <formula1>0</formula1>
      <formula2>9999999</formula2>
    </dataValidation>
    <dataValidation imeMode="hiragana" allowBlank="1" showInputMessage="1" showErrorMessage="1" sqref="I120:Y120" xr:uid="{F9B290FE-D7FB-4DEF-9A5F-FB19F7B570EE}"/>
    <dataValidation imeMode="halfAlpha" allowBlank="1" showInputMessage="1" showErrorMessage="1" sqref="I122:M122" xr:uid="{43767914-AE26-4FB2-A4DF-267DBF93CFB6}"/>
    <dataValidation imeMode="halfAlpha" allowBlank="1" showInputMessage="1" showErrorMessage="1" sqref="P122" xr:uid="{D068BDE7-9E6D-43BF-A4AB-FDBB6FF0DC65}"/>
    <dataValidation imeMode="halfAlpha" allowBlank="1" showInputMessage="1" showErrorMessage="1" sqref="I124:M124" xr:uid="{C3D2ED17-858E-406C-89DD-DDA2832EE424}"/>
    <dataValidation imeMode="halfAlpha" allowBlank="1" showInputMessage="1" showErrorMessage="1" sqref="I126:Y126" xr:uid="{241377BD-E409-4720-9E1B-B4D03E12B27C}"/>
    <dataValidation type="list" imeMode="halfAlpha" allowBlank="1" showInputMessage="1" showErrorMessage="1" error="リストから選択してください" sqref="I153:M153" xr:uid="{B7FBA67C-2C93-45A5-A1D9-1827B8B9286B}">
      <formula1>"しない,する"</formula1>
    </dataValidation>
    <dataValidation imeMode="fullKatakana" allowBlank="1" showInputMessage="1" showErrorMessage="1" sqref="I155:Y155" xr:uid="{7ABB0ED6-23D5-4419-81F1-A6D3C6A662AA}"/>
    <dataValidation imeMode="hiragana" allowBlank="1" showInputMessage="1" showErrorMessage="1" sqref="I157:Y157" xr:uid="{3A1AABD2-1DF5-4AA7-8078-FF1BCBDA35BE}"/>
    <dataValidation imeMode="halfAlpha" allowBlank="1" showInputMessage="1" showErrorMessage="1" sqref="I159:M159" xr:uid="{3F58AA4F-C3A5-46B1-91F0-E1F26A6AAD50}"/>
    <dataValidation type="whole" imeMode="halfAlpha" allowBlank="1" showInputMessage="1" showErrorMessage="1" error="7桁の数字を入力してください" sqref="I161:M161" xr:uid="{A2CA0951-E287-4709-8C67-1CA3E7BC1BDC}">
      <formula1>0</formula1>
      <formula2>9999999</formula2>
    </dataValidation>
    <dataValidation imeMode="hiragana" allowBlank="1" showInputMessage="1" showErrorMessage="1" sqref="I163:Y163" xr:uid="{6571F66A-55E9-42E1-ACA2-7FAD8CC381BB}"/>
    <dataValidation imeMode="halfAlpha" allowBlank="1" showInputMessage="1" showErrorMessage="1" sqref="I165:M165" xr:uid="{BE1E4C0C-4D00-4480-8F66-9FE40534B35E}"/>
    <dataValidation imeMode="halfAlpha" allowBlank="1" showInputMessage="1" showErrorMessage="1" sqref="I167:M167" xr:uid="{46D2B550-0F38-4004-9C58-09387A39B616}"/>
    <dataValidation imeMode="halfAlpha" allowBlank="1" showInputMessage="1" showErrorMessage="1" sqref="I169:Y169" xr:uid="{05A25F97-57A9-4D89-9BAD-95520DA906D7}"/>
    <dataValidation type="date" imeMode="halfAlpha" allowBlank="1" showInputMessage="1" showErrorMessage="1" error="有効な日付を入力してください" sqref="I176:M176" xr:uid="{D2A44BED-1558-449E-9899-255F4BF1E8A3}">
      <formula1>92</formula1>
      <formula2>73415</formula2>
    </dataValidation>
    <dataValidation imeMode="hiragana" allowBlank="1" showInputMessage="1" showErrorMessage="1" sqref="I178:M178" xr:uid="{78A5B117-9966-4CF5-B794-05CFFFD8FC86}"/>
    <dataValidation allowBlank="1" showInputMessage="1" showErrorMessage="1" sqref="B182 I203:M203 I214:M214 I220:M220 I245:M245 B249" xr:uid="{F5B21705-F7A9-45B1-84F9-E4E5BF49326B}"/>
    <dataValidation type="list" imeMode="halfAlpha" allowBlank="1" showInputMessage="1" showErrorMessage="1" error="リストから選択してください" sqref="K183:M183" xr:uid="{FD43ADC5-3AA9-4831-8032-E584EB08721D}">
      <formula1>"○,　"</formula1>
    </dataValidation>
    <dataValidation type="list" imeMode="halfAlpha" allowBlank="1" showInputMessage="1" showErrorMessage="1" error="リストから選択してください" sqref="K184:M184" xr:uid="{13654807-0C83-499A-B369-C0717E6A72B9}">
      <formula1>"○,　"</formula1>
    </dataValidation>
    <dataValidation type="list" imeMode="halfAlpha" allowBlank="1" showInputMessage="1" showErrorMessage="1" error="リストから選択してください" sqref="K185:M185" xr:uid="{F8F2E082-05B2-4BFC-A125-87E47AC2E6D5}">
      <formula1>"○,　"</formula1>
    </dataValidation>
    <dataValidation type="list" imeMode="halfAlpha" allowBlank="1" showInputMessage="1" showErrorMessage="1" error="リストから選択してください" sqref="K186:M187" xr:uid="{6C5C1F71-936B-4110-BDE0-998C0E1A58E5}">
      <formula1>"○,　"</formula1>
    </dataValidation>
    <dataValidation type="whole" imeMode="halfAlpha" allowBlank="1" showInputMessage="1" showErrorMessage="1" error="有効な数字を入力してください" sqref="W186:X186" xr:uid="{74FC876D-8FCE-4AD1-ADCE-E06506CE578D}">
      <formula1>0</formula1>
      <formula2>100</formula2>
    </dataValidation>
    <dataValidation type="whole" imeMode="halfAlpha" allowBlank="1" showInputMessage="1" showErrorMessage="1" error="有効な数字を入力してください" sqref="W187:X187" xr:uid="{EDADD264-F6D7-4206-8496-5EED8438C443}">
      <formula1>0</formula1>
      <formula2>100</formula2>
    </dataValidation>
    <dataValidation type="whole" imeMode="halfAlpha" allowBlank="1" showInputMessage="1" showErrorMessage="1" error="有効な数字を入力してください" sqref="I189:M189" xr:uid="{0C65E130-26AB-4DB9-9E82-0B8CCDE58EAF}">
      <formula1>0</formula1>
      <formula2>9999999999</formula2>
    </dataValidation>
    <dataValidation type="date" imeMode="halfAlpha" allowBlank="1" showInputMessage="1" showErrorMessage="1" error="有効な日付を入力してください" sqref="I191:M191" xr:uid="{3E470702-B94A-42F1-971D-182EC5B2EB33}">
      <formula1>92</formula1>
      <formula2>73415</formula2>
    </dataValidation>
    <dataValidation type="date" imeMode="halfAlpha" allowBlank="1" showInputMessage="1" showErrorMessage="1" error="有効な日付を入力してください" sqref="I193:M193" xr:uid="{791128E5-2809-4F0C-89D2-ADBE721BA20D}">
      <formula1>92</formula1>
      <formula2>73415</formula2>
    </dataValidation>
    <dataValidation type="date" imeMode="halfAlpha" allowBlank="1" showInputMessage="1" showErrorMessage="1" error="有効な日付を入力してください" sqref="I195:M195" xr:uid="{C8C41521-7F01-403E-8095-F6348810ADF3}">
      <formula1>92</formula1>
      <formula2>73415</formula2>
    </dataValidation>
    <dataValidation type="date" imeMode="halfAlpha" allowBlank="1" showInputMessage="1" showErrorMessage="1" error="有効な日付を入力してください" sqref="O195:R195" xr:uid="{A81B7A6D-ADA5-451D-BF8B-B44A46967997}">
      <formula1>92</formula1>
      <formula2>73415</formula2>
    </dataValidation>
    <dataValidation type="date" imeMode="halfAlpha" allowBlank="1" showInputMessage="1" showErrorMessage="1" error="有効な日付を入力してください" sqref="I197:M197" xr:uid="{16381779-4150-4614-8DE2-B23C22F9BD5F}">
      <formula1>92</formula1>
      <formula2>73415</formula2>
    </dataValidation>
    <dataValidation type="whole" imeMode="halfAlpha" allowBlank="1" showInputMessage="1" showErrorMessage="1" error="有効な数字を入力してください" sqref="I200:M200" xr:uid="{BECC7688-5BCC-44C1-93B5-81FC2ADD8BA7}">
      <formula1>0</formula1>
      <formula2>9999999999</formula2>
    </dataValidation>
    <dataValidation type="whole" imeMode="halfAlpha" allowBlank="1" showInputMessage="1" showErrorMessage="1" error="有効な数字を入力してください" sqref="I201:M201" xr:uid="{28DD5721-459F-49C8-86EA-DF621639864E}">
      <formula1>0</formula1>
      <formula2>9999999999</formula2>
    </dataValidation>
    <dataValidation type="whole" imeMode="halfAlpha" allowBlank="1" showInputMessage="1" showErrorMessage="1" error="有効な数字を入力してください" sqref="I202:M202" xr:uid="{16240D5E-2584-486C-A7AF-737FA1ED973C}">
      <formula1>0</formula1>
      <formula2>9999999999</formula2>
    </dataValidation>
    <dataValidation type="whole" imeMode="halfAlpha" allowBlank="1" showInputMessage="1" showErrorMessage="1" error="有効な数字を入力してください" sqref="I204:M204" xr:uid="{3BF7FC75-108C-423E-AE21-40EA02A61E08}">
      <formula1>0</formula1>
      <formula2>9999999999</formula2>
    </dataValidation>
    <dataValidation type="list" imeMode="halfAlpha" allowBlank="1" showInputMessage="1" showErrorMessage="1" error="リストから選択してください" sqref="I206:M206" xr:uid="{F2463C91-B13A-4DC1-940D-4EA56309DABB}">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7EE5F590-86D8-406F-9002-83F4C9D4D7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332D2251-5FF9-4FFA-AAE2-2F4E36F824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FBB59C27-0D40-428B-B6F2-810EA533CD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4F1EAAD3-4BA9-433C-80F7-C39361CE42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FF5C529C-88D1-4074-A196-E27DC3435A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4ACFEECA-3CFC-4DF7-A4B3-8404160B7C31}">
      <formula1>-9999999999</formula1>
      <formula2>9999999999</formula2>
    </dataValidation>
    <dataValidation type="list" imeMode="halfAlpha" allowBlank="1" showInputMessage="1" showErrorMessage="1" error="リストから選択してください" sqref="I222:Y222" xr:uid="{51FCCC3F-421A-4902-9C38-5D444CC1C1FD}">
      <formula1>主たる事業</formula1>
    </dataValidation>
    <dataValidation type="list" imeMode="halfAlpha" allowBlank="1" showInputMessage="1" showErrorMessage="1" error="リストから選択してください" sqref="I224:M224" xr:uid="{84CF0F51-B250-4356-B809-0813226A18A6}">
      <formula1>"有,無"</formula1>
    </dataValidation>
    <dataValidation type="list" imeMode="halfAlpha" allowBlank="1" showInputMessage="1" showErrorMessage="1" error="リストから選択してください" sqref="I226:M226" xr:uid="{E272CC4F-BC1F-4FB4-A3CF-D6FA34AC8195}">
      <formula1>"有,無"</formula1>
    </dataValidation>
    <dataValidation type="date" imeMode="halfAlpha" allowBlank="1" showInputMessage="1" showErrorMessage="1" error="有効な日付を入力してください" sqref="E237:I237" xr:uid="{944DFE13-2442-4C79-8DD0-97B49C2F6240}">
      <formula1>92</formula1>
      <formula2>73415</formula2>
    </dataValidation>
    <dataValidation type="date" imeMode="halfAlpha" allowBlank="1" showInputMessage="1" showErrorMessage="1" error="有効な日付を入力してください" sqref="E238:I238" xr:uid="{29C730BE-C05E-44E3-B7A1-056DD8CEC421}">
      <formula1>92</formula1>
      <formula2>73415</formula2>
    </dataValidation>
    <dataValidation type="date" imeMode="halfAlpha" allowBlank="1" showInputMessage="1" showErrorMessage="1" error="有効な日付を入力してください" sqref="K237:N237" xr:uid="{29A921C1-80C2-47BC-859C-16087FDDEE47}">
      <formula1>92</formula1>
      <formula2>73415</formula2>
    </dataValidation>
    <dataValidation type="date" imeMode="halfAlpha" allowBlank="1" showInputMessage="1" showErrorMessage="1" error="有効な日付を入力してください" sqref="K238:N238" xr:uid="{CF6E573E-2C55-416C-BD1A-F94C2D7530F1}">
      <formula1>92</formula1>
      <formula2>73415</formula2>
    </dataValidation>
    <dataValidation type="date" imeMode="halfAlpha" allowBlank="1" showInputMessage="1" showErrorMessage="1" error="有効な日付を入力してください" sqref="P237:R237" xr:uid="{72835209-97E4-46F2-AE5D-86EBE4EDCEF6}">
      <formula1>92</formula1>
      <formula2>73415</formula2>
    </dataValidation>
    <dataValidation type="date" imeMode="halfAlpha" allowBlank="1" showInputMessage="1" showErrorMessage="1" error="有効な日付を入力してください" sqref="P238:R238" xr:uid="{42ACB925-0990-45A1-9314-61229E897260}">
      <formula1>92</formula1>
      <formula2>73415</formula2>
    </dataValidation>
    <dataValidation type="date" imeMode="halfAlpha" allowBlank="1" showInputMessage="1" showErrorMessage="1" error="有効な日付を入力してください" sqref="T237" xr:uid="{56FC6A8C-5A0D-4758-A7DE-BB62923F453A}">
      <formula1>92</formula1>
      <formula2>73415</formula2>
    </dataValidation>
    <dataValidation type="date" imeMode="halfAlpha" allowBlank="1" showInputMessage="1" showErrorMessage="1" error="有効な日付を入力してください" sqref="T238" xr:uid="{7CD74505-6B04-48DE-9D39-187564BD6799}">
      <formula1>92</formula1>
      <formula2>73415</formula2>
    </dataValidation>
    <dataValidation type="whole" imeMode="halfAlpha" allowBlank="1" showInputMessage="1" showErrorMessage="1" error="有効な数字を入力してください。10兆円以上になる場合は、9,999,999,999と入力してください" sqref="E239:J239" xr:uid="{BCA5B473-502F-4B7B-A961-6E41CA3892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9:O239" xr:uid="{8FEB0F4E-1181-4BA9-90CB-C255D283F7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9:S239" xr:uid="{1363FF83-A3F2-4B25-A545-B6AE5D9048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9:U239" xr:uid="{99491055-4ED4-4CC2-B712-07D19602F8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9:Y239" xr:uid="{AAC34F61-5D8F-4FA7-9F27-B1DE26D0CE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42:M242" xr:uid="{23EA8D19-2804-4D21-87EF-0DE0C023B66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43:M243" xr:uid="{15F1FD5D-946F-4194-BF8E-B604CF396A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44:M244" xr:uid="{E2BFBE5E-3D06-46D8-8C98-278D55B939D3}">
      <formula1>-9999999999</formula1>
      <formula2>9999999999</formula2>
    </dataValidation>
    <dataValidation type="list" imeMode="halfAlpha" allowBlank="1" showInputMessage="1" showErrorMessage="1" error="リストから選択してください" sqref="L250:M250" xr:uid="{B8990760-708B-44F2-9CE9-4E9B67F45BBE}">
      <formula1>"○,　"</formula1>
    </dataValidation>
    <dataValidation type="list" imeMode="halfAlpha" allowBlank="1" showInputMessage="1" showErrorMessage="1" error="リストから選択してください" sqref="L251:M251" xr:uid="{248D9CD5-70D8-48CD-B938-4110BD2A25FA}">
      <formula1>"○,　"</formula1>
    </dataValidation>
    <dataValidation type="list" imeMode="halfAlpha" allowBlank="1" showInputMessage="1" showErrorMessage="1" error="リストから選択してください" sqref="L252:M252" xr:uid="{373189C5-1E7D-446D-B653-AC6DCCC0DED6}">
      <formula1>"○,　"</formula1>
    </dataValidation>
    <dataValidation type="list" imeMode="halfAlpha" allowBlank="1" showInputMessage="1" showErrorMessage="1" error="リストから選択してください" sqref="L253:M253" xr:uid="{400618B3-7A16-4404-8AFB-98E5244851BF}">
      <formula1>"○,　"</formula1>
    </dataValidation>
    <dataValidation type="list" imeMode="halfAlpha" allowBlank="1" showInputMessage="1" showErrorMessage="1" error="リストから選択してください" sqref="L254:M254" xr:uid="{21BEACFF-7C67-4085-9DEC-5066A20686A5}">
      <formula1>"○,　"</formula1>
    </dataValidation>
    <dataValidation type="list" imeMode="halfAlpha" allowBlank="1" showInputMessage="1" showErrorMessage="1" error="リストから選択してください" sqref="L255:M255" xr:uid="{2376A93E-7506-405E-B972-11156B1754B1}">
      <formula1>"○,　"</formula1>
    </dataValidation>
    <dataValidation type="list" imeMode="halfAlpha" allowBlank="1" showInputMessage="1" showErrorMessage="1" error="リストから選択してください" sqref="L256:M256" xr:uid="{49FA5E17-B9E3-430C-B750-30AFD5FA8805}">
      <formula1>"○,　"</formula1>
    </dataValidation>
    <dataValidation type="list" imeMode="halfAlpha" allowBlank="1" showInputMessage="1" showErrorMessage="1" error="リストから選択してください" sqref="L257:M257" xr:uid="{505A97A2-8E3D-424D-BD60-C77AB6870EB7}">
      <formula1>"○,　"</formula1>
    </dataValidation>
    <dataValidation type="list" imeMode="halfAlpha" allowBlank="1" showInputMessage="1" showErrorMessage="1" error="リストから選択してください" sqref="L258:M258" xr:uid="{9792C31D-2819-4F87-A998-2B43DF4A1C40}">
      <formula1>"○,　"</formula1>
    </dataValidation>
    <dataValidation type="list" imeMode="halfAlpha" allowBlank="1" showInputMessage="1" showErrorMessage="1" error="リストから選択してください" sqref="L259:M259" xr:uid="{D3A9F1C2-C7E8-4040-8685-E64C2C92AD54}">
      <formula1>"○,　"</formula1>
    </dataValidation>
    <dataValidation type="list" imeMode="halfAlpha" allowBlank="1" showInputMessage="1" showErrorMessage="1" error="リストから選択してください" sqref="L260:M260" xr:uid="{6F2AD47E-E7B6-4BF6-8C4B-557E74029ED6}">
      <formula1>"○,　"</formula1>
    </dataValidation>
    <dataValidation type="list" imeMode="halfAlpha" allowBlank="1" showInputMessage="1" showErrorMessage="1" error="リストから選択してください" sqref="L261:M261" xr:uid="{924668AE-4A3F-461D-BD6E-2550C7A94226}">
      <formula1>"○,　"</formula1>
    </dataValidation>
    <dataValidation type="list" imeMode="halfAlpha" allowBlank="1" showInputMessage="1" showErrorMessage="1" error="リストから選択してください" sqref="L262:M262" xr:uid="{DCAD4B10-53C6-437A-B34A-0DD9C357EF54}">
      <formula1>"○,　"</formula1>
    </dataValidation>
    <dataValidation type="list" imeMode="halfAlpha" allowBlank="1" showInputMessage="1" showErrorMessage="1" error="リストから選択してください" sqref="L263:M263" xr:uid="{91B935C2-E91A-4175-A980-E828789D8CAA}">
      <formula1>"○,　"</formula1>
    </dataValidation>
    <dataValidation type="list" imeMode="halfAlpha" allowBlank="1" showInputMessage="1" showErrorMessage="1" error="リストから選択してください" sqref="L264:M264" xr:uid="{1F54CFB2-4829-4E64-9F80-D90DB49E8C90}">
      <formula1>"○,　"</formula1>
    </dataValidation>
    <dataValidation type="list" imeMode="halfAlpha" allowBlank="1" showInputMessage="1" showErrorMessage="1" error="リストから選択してください" sqref="L265:M265" xr:uid="{88A25AB1-40F9-410A-926D-5B6296A4BB62}">
      <formula1>"○,　"</formula1>
    </dataValidation>
    <dataValidation type="list" imeMode="halfAlpha" allowBlank="1" showInputMessage="1" showErrorMessage="1" error="リストから選択してください" sqref="L266:M266" xr:uid="{19AF5ACC-9E22-4289-9CF2-38750862D83B}">
      <formula1>"○,　"</formula1>
    </dataValidation>
    <dataValidation type="list" imeMode="halfAlpha" allowBlank="1" showInputMessage="1" showErrorMessage="1" error="リストから選択してください" sqref="L267:M267" xr:uid="{EBE7CF3F-94BD-4831-80CD-BCCA0735768A}">
      <formula1>"○,　"</formula1>
    </dataValidation>
    <dataValidation type="list" imeMode="halfAlpha" allowBlank="1" showInputMessage="1" showErrorMessage="1" error="リストから選択してください" sqref="L268:M268" xr:uid="{7ABD4364-CA98-45CB-A57A-C9BCED058A25}">
      <formula1>"○,　"</formula1>
    </dataValidation>
    <dataValidation type="list" imeMode="halfAlpha" allowBlank="1" showInputMessage="1" showErrorMessage="1" error="リストから選択してください" sqref="L269:M269" xr:uid="{E02EC10D-A385-4BCD-9326-2FA002185564}">
      <formula1>"○,　"</formula1>
    </dataValidation>
    <dataValidation type="list" imeMode="halfAlpha" allowBlank="1" showInputMessage="1" showErrorMessage="1" error="リストから選択してください" sqref="L270:M270" xr:uid="{1551DBFE-BCD1-42E2-B1E8-BC6492677410}">
      <formula1>"○,　"</formula1>
    </dataValidation>
    <dataValidation type="list" imeMode="halfAlpha" allowBlank="1" showInputMessage="1" showErrorMessage="1" error="リストから選択してください" sqref="L271:M271" xr:uid="{E41B385E-DFDB-4345-9DE6-95E1C6698C67}">
      <formula1>"○,　"</formula1>
    </dataValidation>
    <dataValidation type="list" imeMode="halfAlpha" allowBlank="1" showInputMessage="1" showErrorMessage="1" error="リストから選択してください" sqref="L272:M272" xr:uid="{7E243A7C-F29A-4BA4-8205-D2EDD2324635}">
      <formula1>"○,　"</formula1>
    </dataValidation>
    <dataValidation type="list" imeMode="halfAlpha" allowBlank="1" showInputMessage="1" showErrorMessage="1" error="リストから選択してください" sqref="L273:M273" xr:uid="{3DBD6A97-B0C7-43A8-9681-71E9F8B57473}">
      <formula1>"○,　"</formula1>
    </dataValidation>
    <dataValidation type="list" imeMode="halfAlpha" allowBlank="1" showInputMessage="1" showErrorMessage="1" error="リストから選択してください" sqref="L274:M274" xr:uid="{6EFEA999-F339-4749-B282-AAD48DBE19FA}">
      <formula1>"○,　"</formula1>
    </dataValidation>
    <dataValidation type="list" imeMode="halfAlpha" allowBlank="1" showInputMessage="1" showErrorMessage="1" error="リストから選択してください" sqref="L275:M275" xr:uid="{EA022930-B4CF-4CF0-B350-7F45CD4F22E0}">
      <formula1>"○,　"</formula1>
    </dataValidation>
    <dataValidation type="list" imeMode="halfAlpha" allowBlank="1" showInputMessage="1" showErrorMessage="1" error="リストから選択してください" sqref="L276:M276" xr:uid="{CE064F07-642C-4A42-AFCF-4BEAC0133BFC}">
      <formula1>"○,　"</formula1>
    </dataValidation>
    <dataValidation type="list" imeMode="halfAlpha" allowBlank="1" showInputMessage="1" showErrorMessage="1" error="リストから選択してください" sqref="L277:M277" xr:uid="{2A44CB2D-DDFD-4DC0-A40E-4F52596B05DE}">
      <formula1>"○,　"</formula1>
    </dataValidation>
    <dataValidation type="list" imeMode="halfAlpha" allowBlank="1" showInputMessage="1" showErrorMessage="1" error="リストから選択してください" sqref="L278:M278" xr:uid="{0DDECCF8-5427-4648-9990-F01AB52D9184}">
      <formula1>"○,　"</formula1>
    </dataValidation>
    <dataValidation type="list" imeMode="halfAlpha" allowBlank="1" showInputMessage="1" showErrorMessage="1" error="リストから選択してください" sqref="L279:M279" xr:uid="{C89C774B-F7C7-4AF6-820C-CDA1DF9A247C}">
      <formula1>"○,　"</formula1>
    </dataValidation>
    <dataValidation type="list" imeMode="halfAlpha" allowBlank="1" showInputMessage="1" showErrorMessage="1" error="リストから選択してください" sqref="L280:M280" xr:uid="{297895A9-A73D-4545-88B2-394212FD8EED}">
      <formula1>"○,　"</formula1>
    </dataValidation>
    <dataValidation type="list" imeMode="halfAlpha" allowBlank="1" showInputMessage="1" showErrorMessage="1" error="リストから選択してください" sqref="L281:M281" xr:uid="{2ADB8BAC-21EA-48AC-BA6A-B348FEACD865}">
      <formula1>"○,　"</formula1>
    </dataValidation>
    <dataValidation type="list" imeMode="halfAlpha" allowBlank="1" showInputMessage="1" showErrorMessage="1" error="リストから選択してください" sqref="L282:M282" xr:uid="{2296D5DB-C996-40D4-A5E4-A9B7D728A6BB}">
      <formula1>"○,　"</formula1>
    </dataValidation>
    <dataValidation type="list" imeMode="halfAlpha" allowBlank="1" showInputMessage="1" showErrorMessage="1" error="リストから選択してください" sqref="L283:M283" xr:uid="{8E84150F-71C4-4975-86B1-40559B60002B}">
      <formula1>"○,　"</formula1>
    </dataValidation>
    <dataValidation type="list" imeMode="halfAlpha" allowBlank="1" showInputMessage="1" showErrorMessage="1" error="リストから選択してください" sqref="L284:M284" xr:uid="{5BF5718B-B007-430C-B597-E8D1CEBBEC00}">
      <formula1>"○,　"</formula1>
    </dataValidation>
    <dataValidation type="list" imeMode="halfAlpha" allowBlank="1" showInputMessage="1" showErrorMessage="1" error="リストから選択してください" sqref="L285:M285" xr:uid="{BFECA173-8850-43A4-B086-E43E7C6C96FD}">
      <formula1>"○,　"</formula1>
    </dataValidation>
    <dataValidation type="list" imeMode="halfAlpha" allowBlank="1" showInputMessage="1" showErrorMessage="1" error="リストから選択してください" sqref="L286:M286" xr:uid="{AE4DB22C-699D-4008-9130-9BB19AF0BE23}">
      <formula1>"○,　"</formula1>
    </dataValidation>
    <dataValidation type="list" imeMode="halfAlpha" allowBlank="1" showInputMessage="1" showErrorMessage="1" error="リストから選択してください" sqref="L287:M287" xr:uid="{D884577B-99D0-4D7F-860B-6359422EC03D}">
      <formula1>"○,　"</formula1>
    </dataValidation>
    <dataValidation type="list" imeMode="halfAlpha" allowBlank="1" showInputMessage="1" showErrorMessage="1" error="リストから選択してください" sqref="L288:M288" xr:uid="{1F48C5D5-A169-47C0-9A9A-0E14E6FAB746}">
      <formula1>"○,　"</formula1>
    </dataValidation>
    <dataValidation type="list" imeMode="halfAlpha" allowBlank="1" showInputMessage="1" showErrorMessage="1" error="リストから選択してください" sqref="L289:M289" xr:uid="{1C105CA4-BD38-4748-86DB-973EE6EE3C7E}">
      <formula1>"○,　"</formula1>
    </dataValidation>
    <dataValidation type="list" imeMode="halfAlpha" allowBlank="1" showInputMessage="1" showErrorMessage="1" error="リストから選択してください" sqref="L290:M290" xr:uid="{429EADAF-BF02-47AA-B43E-49AD4076ED7A}">
      <formula1>"○,　"</formula1>
    </dataValidation>
    <dataValidation type="list" imeMode="halfAlpha" allowBlank="1" showInputMessage="1" showErrorMessage="1" error="リストから選択してください" sqref="L291:M291" xr:uid="{8A483CB4-7953-4375-9E6C-81E9F78C7D9A}">
      <formula1>"○,　"</formula1>
    </dataValidation>
    <dataValidation type="list" imeMode="halfAlpha" allowBlank="1" showInputMessage="1" showErrorMessage="1" error="リストから選択してください" sqref="L292:M292" xr:uid="{C74C39E5-0089-43CB-8A41-E08086B340B5}">
      <formula1>"○,　"</formula1>
    </dataValidation>
    <dataValidation type="list" imeMode="halfAlpha" allowBlank="1" showInputMessage="1" showErrorMessage="1" error="リストから選択してください" sqref="L293:M293" xr:uid="{B2FF8241-99DF-4D01-B084-370987F5FABD}">
      <formula1>"○,　"</formula1>
    </dataValidation>
    <dataValidation type="list" imeMode="halfAlpha" allowBlank="1" showInputMessage="1" showErrorMessage="1" error="リストから選択してください" sqref="L294:M294" xr:uid="{33F79B9D-EE58-4261-8247-7369F29C4A7F}">
      <formula1>"○,　"</formula1>
    </dataValidation>
    <dataValidation type="list" imeMode="halfAlpha" allowBlank="1" showInputMessage="1" showErrorMessage="1" error="リストから選択してください" sqref="L295:M295" xr:uid="{7E778B6E-DDA9-4E89-BAEA-8EB877C8EAEA}">
      <formula1>"○,　"</formula1>
    </dataValidation>
    <dataValidation type="list" imeMode="halfAlpha" allowBlank="1" showInputMessage="1" showErrorMessage="1" error="リストから選択してください" sqref="L296:M296" xr:uid="{5F4D2F8B-B84B-408C-BC01-436F9AC4B267}">
      <formula1>"○,　"</formula1>
    </dataValidation>
    <dataValidation type="list" imeMode="halfAlpha" allowBlank="1" showInputMessage="1" showErrorMessage="1" error="リストから選択してください" sqref="L297:M297" xr:uid="{813B6306-E83C-4326-B665-BE0103B3087A}">
      <formula1>"○,　"</formula1>
    </dataValidation>
    <dataValidation type="list" imeMode="halfAlpha" allowBlank="1" showInputMessage="1" showErrorMessage="1" error="リストから選択してください" sqref="L298:M298" xr:uid="{30C2C482-E08C-425A-BFF6-4CC498B01CE1}">
      <formula1>"○,　"</formula1>
    </dataValidation>
    <dataValidation type="list" imeMode="halfAlpha" allowBlank="1" showInputMessage="1" showErrorMessage="1" error="リストから選択してください" sqref="L299:M299" xr:uid="{B420A7DD-B695-4E34-A106-0351B9D08282}">
      <formula1>"○,　"</formula1>
    </dataValidation>
    <dataValidation type="list" imeMode="halfAlpha" allowBlank="1" showInputMessage="1" showErrorMessage="1" error="リストから選択してください" sqref="L300:M300" xr:uid="{087D8843-41B2-437B-A666-7578AB029613}">
      <formula1>"○,　"</formula1>
    </dataValidation>
    <dataValidation type="list" imeMode="halfAlpha" allowBlank="1" showInputMessage="1" showErrorMessage="1" error="リストから選択してください" sqref="L301:M301" xr:uid="{9EE91F02-4F0F-4424-BDD8-CF023389A233}">
      <formula1>"○,　"</formula1>
    </dataValidation>
    <dataValidation type="list" imeMode="halfAlpha" allowBlank="1" showInputMessage="1" showErrorMessage="1" error="リストから選択してください" sqref="L302:M302" xr:uid="{3B6FF5E9-08F8-4F3E-A8CE-B02A8DB739C4}">
      <formula1>"○,　"</formula1>
    </dataValidation>
    <dataValidation type="list" imeMode="halfAlpha" allowBlank="1" showInputMessage="1" showErrorMessage="1" error="リストから選択してください" sqref="L303:M303" xr:uid="{7E030EE3-5A67-4FFE-A6FE-6893BB91B60C}">
      <formula1>"○,　"</formula1>
    </dataValidation>
    <dataValidation type="list" imeMode="halfAlpha" allowBlank="1" showInputMessage="1" showErrorMessage="1" error="リストから選択してください" sqref="L304:M304" xr:uid="{1F12D71A-48B2-419D-961D-5130602FC353}">
      <formula1>"○,　"</formula1>
    </dataValidation>
    <dataValidation type="list" imeMode="halfAlpha" allowBlank="1" showInputMessage="1" showErrorMessage="1" error="リストから選択してください" sqref="L305:M305" xr:uid="{DBB9C9F1-3AF5-4F39-8C8C-80306295AE6B}">
      <formula1>"○,　"</formula1>
    </dataValidation>
    <dataValidation type="list" imeMode="halfAlpha" allowBlank="1" showInputMessage="1" showErrorMessage="1" error="リストから選択してください" sqref="L306:M306" xr:uid="{6681086E-74D7-4823-9906-16AE2F3DD1E4}">
      <formula1>"○,　"</formula1>
    </dataValidation>
    <dataValidation type="list" imeMode="halfAlpha" allowBlank="1" showInputMessage="1" showErrorMessage="1" error="リストから選択してください" sqref="L307:M307" xr:uid="{A9D866C3-A489-4386-974F-B5DFFA362BB4}">
      <formula1>"○,　"</formula1>
    </dataValidation>
    <dataValidation type="list" imeMode="halfAlpha" allowBlank="1" showInputMessage="1" showErrorMessage="1" error="リストから選択してください" sqref="L308:M308" xr:uid="{066A6A84-6C01-45C2-A38A-0132B1E44917}">
      <formula1>"○,　"</formula1>
    </dataValidation>
    <dataValidation type="list" imeMode="halfAlpha" allowBlank="1" showInputMessage="1" showErrorMessage="1" error="リストから選択してください" sqref="L309:M309" xr:uid="{F84F9F85-4F4B-459A-AA06-CFD3E4E901EF}">
      <formula1>"○,　"</formula1>
    </dataValidation>
    <dataValidation type="list" imeMode="halfAlpha" allowBlank="1" showInputMessage="1" showErrorMessage="1" error="リストから選択してください" sqref="L310:M310" xr:uid="{F3DDBBE9-4AF4-4205-A19C-D6213C810A15}">
      <formula1>"○,　"</formula1>
    </dataValidation>
    <dataValidation type="list" imeMode="halfAlpha" allowBlank="1" showInputMessage="1" showErrorMessage="1" error="リストから選択してください" sqref="L311:M311" xr:uid="{E8553558-1091-46F7-A8C1-17D0F8D65289}">
      <formula1>"○,　"</formula1>
    </dataValidation>
    <dataValidation type="list" imeMode="halfAlpha" allowBlank="1" showInputMessage="1" showErrorMessage="1" error="リストから選択してください" sqref="L312:M312" xr:uid="{2BDC7A28-8792-4BB7-B220-4E9DBDE53B79}">
      <formula1>"○,　"</formula1>
    </dataValidation>
    <dataValidation type="list" imeMode="halfAlpha" allowBlank="1" showInputMessage="1" showErrorMessage="1" error="リストから選択してください" sqref="L313:M313" xr:uid="{6F502AF2-FD6C-4923-99B6-A990BC328E5E}">
      <formula1>"○,　"</formula1>
    </dataValidation>
    <dataValidation type="list" imeMode="halfAlpha" allowBlank="1" showInputMessage="1" showErrorMessage="1" error="リストから選択してください" sqref="L314:M314" xr:uid="{7DA41602-B22A-4208-BF4D-A555DAC88B45}">
      <formula1>"○,　"</formula1>
    </dataValidation>
    <dataValidation type="list" imeMode="halfAlpha" allowBlank="1" showInputMessage="1" showErrorMessage="1" error="リストから選択してください" sqref="L315:M315" xr:uid="{8F970EC5-D2A9-4CD8-B9E0-AFFDE1D0CADE}">
      <formula1>"○,　"</formula1>
    </dataValidation>
    <dataValidation type="list" imeMode="halfAlpha" allowBlank="1" showInputMessage="1" showErrorMessage="1" error="リストから選択してください" sqref="L316:M316" xr:uid="{8859F073-42DA-4E99-819D-D8699DCDA215}">
      <formula1>"○,　"</formula1>
    </dataValidation>
    <dataValidation type="list" imeMode="halfAlpha" allowBlank="1" showInputMessage="1" showErrorMessage="1" error="リストから選択してください" sqref="L317:M317" xr:uid="{DCE84A10-7CC8-4AFF-9994-A01011A3F74D}">
      <formula1>"○,　"</formula1>
    </dataValidation>
    <dataValidation type="list" imeMode="halfAlpha" allowBlank="1" showInputMessage="1" showErrorMessage="1" error="リストから選択してください" sqref="L318:M318" xr:uid="{533F3515-2933-4E9C-B0DB-419CE93474CA}">
      <formula1>"○,　"</formula1>
    </dataValidation>
    <dataValidation type="list" imeMode="halfAlpha" allowBlank="1" showInputMessage="1" showErrorMessage="1" error="リストから選択してください" sqref="L319:M319" xr:uid="{389DEAD6-6FDF-4CE9-9917-C4AE28A82C4A}">
      <formula1>"○,　"</formula1>
    </dataValidation>
    <dataValidation type="list" imeMode="halfAlpha" allowBlank="1" showInputMessage="1" showErrorMessage="1" error="リストから選択してください" sqref="L320:M320" xr:uid="{D81BDD11-6023-4E09-8E38-91E5E0B338D8}">
      <formula1>"○,　"</formula1>
    </dataValidation>
    <dataValidation type="list" imeMode="halfAlpha" allowBlank="1" showInputMessage="1" showErrorMessage="1" error="リストから選択してください" sqref="L321:M321" xr:uid="{29D75019-3AC4-485A-A023-D9E47CAB3E86}">
      <formula1>"○,　"</formula1>
    </dataValidation>
    <dataValidation type="list" imeMode="halfAlpha" allowBlank="1" showInputMessage="1" showErrorMessage="1" error="リストから選択してください" sqref="L322:M322" xr:uid="{97B77947-828A-4C6A-8B92-692407DCEE48}">
      <formula1>"○,　"</formula1>
    </dataValidation>
    <dataValidation type="list" imeMode="halfAlpha" allowBlank="1" showInputMessage="1" showErrorMessage="1" error="リストから選択してください" sqref="L323:M323" xr:uid="{AD736882-D4C9-4EAA-AE17-9F06172FC2AE}">
      <formula1>"○,　"</formula1>
    </dataValidation>
    <dataValidation type="list" imeMode="halfAlpha" allowBlank="1" showInputMessage="1" showErrorMessage="1" error="リストから選択してください" sqref="L324:M324" xr:uid="{04EAFF59-70CB-4A5E-8A28-298021273F36}">
      <formula1>"○,　"</formula1>
    </dataValidation>
    <dataValidation type="list" imeMode="halfAlpha" allowBlank="1" showInputMessage="1" showErrorMessage="1" error="リストから選択してください" sqref="L325:M325" xr:uid="{1F27188A-705B-4C9A-9226-F450EE8BBC58}">
      <formula1>"○,　"</formula1>
    </dataValidation>
    <dataValidation type="list" imeMode="halfAlpha" allowBlank="1" showInputMessage="1" showErrorMessage="1" error="リストから選択してください" sqref="L326:M326" xr:uid="{95D45746-5810-4C27-AB6F-6398F6C235A0}">
      <formula1>"○,　"</formula1>
    </dataValidation>
    <dataValidation type="list" imeMode="halfAlpha" allowBlank="1" showInputMessage="1" showErrorMessage="1" error="リストから選択してください" sqref="L327:M327" xr:uid="{89926367-5C31-4A38-89A2-F8E696CC7652}">
      <formula1>"○,　"</formula1>
    </dataValidation>
    <dataValidation type="list" imeMode="halfAlpha" allowBlank="1" showInputMessage="1" showErrorMessage="1" error="リストから選択してください" sqref="L328:M328" xr:uid="{8557C7A0-625F-48FF-9504-058933EA4C43}">
      <formula1>"○,　"</formula1>
    </dataValidation>
    <dataValidation type="list" imeMode="halfAlpha" allowBlank="1" showInputMessage="1" showErrorMessage="1" error="リストから選択してください" sqref="L329:M329" xr:uid="{76567177-5F87-491A-A4A0-3863E156F659}">
      <formula1>"○,　"</formula1>
    </dataValidation>
    <dataValidation type="list" imeMode="halfAlpha" allowBlank="1" showInputMessage="1" showErrorMessage="1" error="リストから選択してください" sqref="L330:M330" xr:uid="{9ADFC986-76D0-4B10-9589-CAE32B90893F}">
      <formula1>"○,　"</formula1>
    </dataValidation>
    <dataValidation type="list" imeMode="halfAlpha" allowBlank="1" showInputMessage="1" showErrorMessage="1" error="リストから選択してください" sqref="L331:M331" xr:uid="{2D5C9086-32C7-42C3-A6F4-BD198C391BDD}">
      <formula1>"○,　"</formula1>
    </dataValidation>
    <dataValidation type="list" imeMode="halfAlpha" allowBlank="1" showInputMessage="1" showErrorMessage="1" error="リストから選択してください" sqref="L332:M332" xr:uid="{4546809F-7AA1-4F43-92DF-53A951D96A1C}">
      <formula1>"○,　"</formula1>
    </dataValidation>
    <dataValidation type="list" imeMode="halfAlpha" allowBlank="1" showInputMessage="1" showErrorMessage="1" error="リストから選択してください" sqref="L333:M333" xr:uid="{477D3C11-6E06-45B9-B551-C43CD5CBB285}">
      <formula1>"○,　"</formula1>
    </dataValidation>
    <dataValidation type="list" imeMode="halfAlpha" allowBlank="1" showInputMessage="1" showErrorMessage="1" error="リストから選択してください" sqref="L334:M334" xr:uid="{C80B52C9-56BE-4E3E-9FBE-2CB3E4A21676}">
      <formula1>"○,　"</formula1>
    </dataValidation>
    <dataValidation type="list" imeMode="halfAlpha" allowBlank="1" showInputMessage="1" showErrorMessage="1" error="リストから選択してください" sqref="L335:M335" xr:uid="{9CF2E3F2-F7D5-45DA-91B6-02148F48D563}">
      <formula1>"○,　"</formula1>
    </dataValidation>
    <dataValidation type="list" imeMode="halfAlpha" allowBlank="1" showInputMessage="1" showErrorMessage="1" error="リストから選択してください" sqref="L336:M336" xr:uid="{46774583-D762-43E3-B0DD-695C03B69858}">
      <formula1>"○,　"</formula1>
    </dataValidation>
    <dataValidation type="list" imeMode="halfAlpha" allowBlank="1" showInputMessage="1" showErrorMessage="1" error="リストから選択してください" sqref="L337:M337" xr:uid="{7A55AA09-A9AC-44C0-8972-73A4D4C34939}">
      <formula1>"○,　"</formula1>
    </dataValidation>
    <dataValidation type="list" imeMode="halfAlpha" allowBlank="1" showInputMessage="1" showErrorMessage="1" error="リストから選択してください" sqref="L338:M338" xr:uid="{24C685C6-8F55-4B2A-BB8C-CA00261EFBA9}">
      <formula1>"○,　"</formula1>
    </dataValidation>
    <dataValidation type="list" imeMode="halfAlpha" allowBlank="1" showInputMessage="1" showErrorMessage="1" error="リストから選択してください" sqref="L339:M339" xr:uid="{F3E2ACB2-64DA-493E-9B8F-1554C943ACCA}">
      <formula1>"○,　"</formula1>
    </dataValidation>
    <dataValidation type="list" imeMode="halfAlpha" allowBlank="1" showInputMessage="1" showErrorMessage="1" error="リストから選択してください" sqref="L340:M340" xr:uid="{177DDF0A-753C-4327-AFAB-7DC1BB960E0A}">
      <formula1>"○,　"</formula1>
    </dataValidation>
    <dataValidation type="list" imeMode="halfAlpha" allowBlank="1" showInputMessage="1" showErrorMessage="1" error="リストから選択してください" sqref="L341:M341" xr:uid="{2E9A2036-4CB2-4003-A904-3FB05A9FF8A9}">
      <formula1>"○,　"</formula1>
    </dataValidation>
    <dataValidation type="list" imeMode="halfAlpha" allowBlank="1" showInputMessage="1" showErrorMessage="1" error="リストから選択してください" sqref="N341:O341" xr:uid="{6878B249-CD1F-4F1C-A982-1CEC3947153C}">
      <formula1>"○,　"</formula1>
    </dataValidation>
    <dataValidation type="list" imeMode="halfAlpha" allowBlank="1" showInputMessage="1" showErrorMessage="1" error="リストから選択してください" sqref="L342:M342" xr:uid="{C81E3A64-1A03-4583-8935-CAD2C596BD2F}">
      <formula1>"○,　"</formula1>
    </dataValidation>
    <dataValidation type="list" imeMode="halfAlpha" allowBlank="1" showInputMessage="1" showErrorMessage="1" error="リストから選択してください" sqref="N342:O342" xr:uid="{58F23ABF-A858-40AF-90EE-E462FF01C2C5}">
      <formula1>"○,　"</formula1>
    </dataValidation>
    <dataValidation type="list" imeMode="halfAlpha" allowBlank="1" showInputMessage="1" showErrorMessage="1" error="リストから選択してください" sqref="L343:M343" xr:uid="{E1678B38-297F-44E1-9F01-615D15C2B962}">
      <formula1>"○,　"</formula1>
    </dataValidation>
    <dataValidation type="list" imeMode="halfAlpha" allowBlank="1" showInputMessage="1" showErrorMessage="1" error="リストから選択してください" sqref="N343:O343" xr:uid="{8869388B-1CF4-4477-A063-69F466216648}">
      <formula1>"○,　"</formula1>
    </dataValidation>
    <dataValidation type="list" imeMode="halfAlpha" allowBlank="1" showInputMessage="1" showErrorMessage="1" error="リストから選択してください" sqref="L344:M344" xr:uid="{2ECF1362-3E97-43BF-BF5A-436A2E1A0689}">
      <formula1>"○,　"</formula1>
    </dataValidation>
    <dataValidation type="list" imeMode="halfAlpha" allowBlank="1" showInputMessage="1" showErrorMessage="1" error="リストから選択してください" sqref="N344:O344" xr:uid="{2D5297A8-D924-4956-9916-70E841461208}">
      <formula1>"○,　"</formula1>
    </dataValidation>
    <dataValidation type="list" imeMode="halfAlpha" allowBlank="1" showInputMessage="1" showErrorMessage="1" error="リストから選択してください" sqref="L345:M345" xr:uid="{B8A76EB6-39A0-4D2C-80D4-C00159DB1B5B}">
      <formula1>"○,　"</formula1>
    </dataValidation>
    <dataValidation type="list" imeMode="halfAlpha" allowBlank="1" showInputMessage="1" showErrorMessage="1" error="リストから選択してください" sqref="N345:O345" xr:uid="{7357A00D-842D-497A-AB48-0747C8C6A847}">
      <formula1>"○,　"</formula1>
    </dataValidation>
    <dataValidation type="list" imeMode="halfAlpha" allowBlank="1" showInputMessage="1" showErrorMessage="1" error="リストから選択してください" sqref="L346:M346" xr:uid="{F83A8B3A-EAFE-4FD8-BE30-CFBA21772DF3}">
      <formula1>"○,　"</formula1>
    </dataValidation>
    <dataValidation type="list" imeMode="halfAlpha" allowBlank="1" showInputMessage="1" showErrorMessage="1" error="リストから選択してください" sqref="N346:O346" xr:uid="{83EDEBF5-CC9A-4E7A-B8AF-B5074DD54142}">
      <formula1>"○,　"</formula1>
    </dataValidation>
    <dataValidation type="list" imeMode="halfAlpha" allowBlank="1" showInputMessage="1" showErrorMessage="1" error="リストから選択してください" sqref="L347:M347" xr:uid="{3131C993-AEB4-4C92-A88C-221CA47E46F7}">
      <formula1>"○,　"</formula1>
    </dataValidation>
    <dataValidation type="list" imeMode="halfAlpha" allowBlank="1" showInputMessage="1" showErrorMessage="1" error="リストから選択してください" sqref="L348:M348" xr:uid="{A90FFB60-013F-4C3C-9B1F-E391C830815F}">
      <formula1>"○,　"</formula1>
    </dataValidation>
    <dataValidation type="list" imeMode="halfAlpha" allowBlank="1" showInputMessage="1" showErrorMessage="1" error="リストから選択してください" sqref="L349:M349" xr:uid="{E2BDCE60-DE3F-4ABA-B49F-2FE037307D88}">
      <formula1>"○,　"</formula1>
    </dataValidation>
    <dataValidation type="list" imeMode="halfAlpha" allowBlank="1" showInputMessage="1" showErrorMessage="1" error="リストから選択してください" sqref="N349:O349" xr:uid="{9E03B417-F8FB-451D-BC1C-068DD06D6E74}">
      <formula1>"○,　"</formula1>
    </dataValidation>
    <dataValidation type="list" imeMode="halfAlpha" allowBlank="1" showInputMessage="1" showErrorMessage="1" error="リストから選択してください" sqref="L350:M350" xr:uid="{64254E70-E6C6-41A5-9754-5DE96A90A68B}">
      <formula1>"○,　"</formula1>
    </dataValidation>
    <dataValidation type="list" imeMode="halfAlpha" allowBlank="1" showInputMessage="1" showErrorMessage="1" error="リストから選択してください" sqref="N350:O350" xr:uid="{3AD93D3A-BC88-4D0C-AC74-18BF65A00A94}">
      <formula1>"○,　"</formula1>
    </dataValidation>
    <dataValidation type="list" imeMode="halfAlpha" allowBlank="1" showInputMessage="1" showErrorMessage="1" error="リストから選択してください" sqref="L351:M351" xr:uid="{F02D6A25-D34D-49AC-B4B6-1A931FA5701A}">
      <formula1>"○,　"</formula1>
    </dataValidation>
    <dataValidation type="list" imeMode="halfAlpha" allowBlank="1" showInputMessage="1" showErrorMessage="1" error="リストから選択してください" sqref="L352:M352" xr:uid="{BC18C02E-3D29-4091-B3EE-AFB65F9AFEA7}">
      <formula1>"○,　"</formula1>
    </dataValidation>
    <dataValidation type="list" imeMode="halfAlpha" allowBlank="1" showInputMessage="1" showErrorMessage="1" error="リストから選択してください" sqref="N352:O352" xr:uid="{9251AF7B-BCDC-48AE-B875-C6BC198DE5FC}">
      <formula1>"○,　"</formula1>
    </dataValidation>
    <dataValidation type="list" imeMode="halfAlpha" allowBlank="1" showInputMessage="1" showErrorMessage="1" error="リストから選択してください" sqref="L353:M353" xr:uid="{01578B71-6FE0-45EB-AB57-2AA704586BE4}">
      <formula1>"○,　"</formula1>
    </dataValidation>
    <dataValidation type="list" imeMode="halfAlpha" allowBlank="1" showInputMessage="1" showErrorMessage="1" error="リストから選択してください" sqref="N353:O353" xr:uid="{ED8685EF-F548-4895-8DB7-F5A79A3B135B}">
      <formula1>"○,　"</formula1>
    </dataValidation>
    <dataValidation type="list" imeMode="halfAlpha" allowBlank="1" showInputMessage="1" showErrorMessage="1" error="リストから選択してください" sqref="L354:M354" xr:uid="{F0885611-1A5E-4132-8610-2FEE641BAB79}">
      <formula1>"○,　"</formula1>
    </dataValidation>
    <dataValidation type="list" imeMode="halfAlpha" allowBlank="1" showInputMessage="1" showErrorMessage="1" error="リストから選択してください" sqref="L355:M355" xr:uid="{ACAB1BEB-BBA7-4BDA-98A0-9417B21A8725}">
      <formula1>"○,　"</formula1>
    </dataValidation>
    <dataValidation type="list" imeMode="halfAlpha" allowBlank="1" showInputMessage="1" showErrorMessage="1" error="リストから選択してください" sqref="N355:O355" xr:uid="{25408C0B-F5F5-4B71-9E6D-CCAF1E930EFB}">
      <formula1>"○,　"</formula1>
    </dataValidation>
    <dataValidation type="list" imeMode="halfAlpha" allowBlank="1" showInputMessage="1" showErrorMessage="1" error="リストから選択してください" sqref="L356:M356" xr:uid="{1B6CE1DD-C029-4789-8E00-3B9A7A222F2B}">
      <formula1>"○,　"</formula1>
    </dataValidation>
    <dataValidation type="list" imeMode="halfAlpha" allowBlank="1" showInputMessage="1" showErrorMessage="1" error="リストから選択してください" sqref="N356:O356" xr:uid="{5C911F42-2836-40DF-8D83-8BB808A45DC8}">
      <formula1>"○,　"</formula1>
    </dataValidation>
    <dataValidation type="list" imeMode="halfAlpha" allowBlank="1" showInputMessage="1" showErrorMessage="1" error="リストから選択してください" sqref="L357:M357" xr:uid="{DC89EDFB-2736-444C-8336-D9C9F16EB98F}">
      <formula1>"○,　"</formula1>
    </dataValidation>
    <dataValidation type="list" imeMode="halfAlpha" allowBlank="1" showInputMessage="1" showErrorMessage="1" error="リストから選択してください" sqref="L358:M358" xr:uid="{C1FB9893-CA53-4130-9248-54F7471BB1CC}">
      <formula1>"○,　"</formula1>
    </dataValidation>
    <dataValidation type="list" imeMode="halfAlpha" allowBlank="1" showInputMessage="1" showErrorMessage="1" error="リストから選択してください" sqref="L359:M359" xr:uid="{1505875C-BF88-4FE8-B229-7AD79AAAB703}">
      <formula1>"○,　"</formula1>
    </dataValidation>
    <dataValidation type="list" imeMode="halfAlpha" allowBlank="1" showInputMessage="1" showErrorMessage="1" error="リストから選択してください" sqref="N359:O359" xr:uid="{01F682FF-98CC-4774-86E4-389437F3E807}">
      <formula1>"○,　"</formula1>
    </dataValidation>
    <dataValidation type="list" imeMode="halfAlpha" allowBlank="1" showInputMessage="1" showErrorMessage="1" error="リストから選択してください" sqref="L360:M360" xr:uid="{B29A4C43-9427-4708-B0E1-F59B0A3452D1}">
      <formula1>"○,　"</formula1>
    </dataValidation>
    <dataValidation type="list" imeMode="halfAlpha" allowBlank="1" showInputMessage="1" showErrorMessage="1" error="リストから選択してください" sqref="L361:M361" xr:uid="{363E17DE-2486-417A-B3EC-FFA6EF1CC314}">
      <formula1>"○,　"</formula1>
    </dataValidation>
    <dataValidation type="list" imeMode="halfAlpha" allowBlank="1" showInputMessage="1" showErrorMessage="1" error="リストから選択してください" sqref="L362:M362" xr:uid="{1214FCF1-0E83-4F94-B168-4BE0F022FD99}">
      <formula1>"○,　"</formula1>
    </dataValidation>
    <dataValidation type="list" imeMode="halfAlpha" allowBlank="1" showInputMessage="1" showErrorMessage="1" error="リストから選択してください" sqref="L363:M363" xr:uid="{10696940-C982-4B07-869F-3F0E6A396E2F}">
      <formula1>"○,　"</formula1>
    </dataValidation>
    <dataValidation type="list" imeMode="halfAlpha" allowBlank="1" showInputMessage="1" showErrorMessage="1" error="リストから選択してください" sqref="L364:M364" xr:uid="{218B063E-1B4A-45D6-9535-B4B0697D03BD}">
      <formula1>"○,　"</formula1>
    </dataValidation>
    <dataValidation type="list" imeMode="halfAlpha" allowBlank="1" showInputMessage="1" showErrorMessage="1" error="リストから選択してください" sqref="L365:M365" xr:uid="{33549710-12D1-407C-BA2A-32845AE91C3B}">
      <formula1>"○,　"</formula1>
    </dataValidation>
    <dataValidation type="list" imeMode="halfAlpha" allowBlank="1" showInputMessage="1" showErrorMessage="1" error="リストから選択してください" sqref="L366:M366" xr:uid="{859208C2-35E4-48B1-8603-CF844F3091D8}">
      <formula1>"○,　"</formula1>
    </dataValidation>
    <dataValidation type="list" imeMode="halfAlpha" allowBlank="1" showInputMessage="1" showErrorMessage="1" error="リストから選択してください" sqref="L367:M367" xr:uid="{41E7EAF2-58B5-4A11-9D8C-12AD4005F9B9}">
      <formula1>"○,　"</formula1>
    </dataValidation>
    <dataValidation type="list" imeMode="halfAlpha" allowBlank="1" showInputMessage="1" showErrorMessage="1" error="リストから選択してください" sqref="L368:M368" xr:uid="{C717D5B0-9098-426C-8B41-0A3036B7482A}">
      <formula1>"○,　"</formula1>
    </dataValidation>
    <dataValidation type="list" imeMode="halfAlpha" allowBlank="1" showInputMessage="1" showErrorMessage="1" error="リストから選択してください" sqref="L369:M369" xr:uid="{BA3B64BC-213B-4308-A222-675563565A12}">
      <formula1>"○,　"</formula1>
    </dataValidation>
    <dataValidation type="list" imeMode="halfAlpha" allowBlank="1" showInputMessage="1" showErrorMessage="1" error="リストから選択してください" sqref="L370:M370" xr:uid="{87AD82EC-53B9-4169-BE8F-0490AB799405}">
      <formula1>"○,　"</formula1>
    </dataValidation>
    <dataValidation type="list" imeMode="halfAlpha" allowBlank="1" showInputMessage="1" showErrorMessage="1" error="リストから選択してください" sqref="L371:M371" xr:uid="{4327D01E-2ABA-4C06-B0DA-88A5A547D335}">
      <formula1>"○,　"</formula1>
    </dataValidation>
    <dataValidation type="list" imeMode="halfAlpha" allowBlank="1" showInputMessage="1" showErrorMessage="1" error="リストから選択してください" sqref="N371:O371" xr:uid="{9989D88E-AF60-4964-BA97-BBE22A65C10B}">
      <formula1>"○,　"</formula1>
    </dataValidation>
    <dataValidation type="list" imeMode="halfAlpha" allowBlank="1" showInputMessage="1" showErrorMessage="1" error="リストから選択してください" sqref="L372:M372" xr:uid="{22D67684-C644-4464-929E-AFBFE39BF1C7}">
      <formula1>"○,　"</formula1>
    </dataValidation>
    <dataValidation type="list" imeMode="halfAlpha" allowBlank="1" showInputMessage="1" showErrorMessage="1" error="リストから選択してください" sqref="N372:O372" xr:uid="{2238806B-AA9D-402C-A6E0-6D8D5F43312F}">
      <formula1>"○,　"</formula1>
    </dataValidation>
    <dataValidation type="list" imeMode="halfAlpha" allowBlank="1" showInputMessage="1" showErrorMessage="1" error="リストから選択してください" sqref="L373:M373" xr:uid="{DB92B870-12D4-4C24-A50B-E6548D194697}">
      <formula1>"○,　"</formula1>
    </dataValidation>
    <dataValidation type="list" imeMode="halfAlpha" allowBlank="1" showInputMessage="1" showErrorMessage="1" error="リストから選択してください" sqref="L374:M374" xr:uid="{0D62F4E1-3B8A-48AC-A30A-C252C7A66358}">
      <formula1>"○,　"</formula1>
    </dataValidation>
    <dataValidation type="list" imeMode="halfAlpha" allowBlank="1" showInputMessage="1" showErrorMessage="1" error="リストから選択してください" sqref="L375:M375" xr:uid="{A1C19140-8F78-4759-A68C-5131BF787D26}">
      <formula1>"○,　"</formula1>
    </dataValidation>
    <dataValidation type="list" imeMode="halfAlpha" allowBlank="1" showInputMessage="1" showErrorMessage="1" error="リストから選択してください" sqref="V250:W250" xr:uid="{867E0D09-2BF9-4ABC-BB27-746AE6A0F81B}">
      <formula1>"○,　"</formula1>
    </dataValidation>
    <dataValidation type="list" imeMode="halfAlpha" allowBlank="1" showInputMessage="1" showErrorMessage="1" error="リストから選択してください" sqref="V251:W251" xr:uid="{9B144D72-395A-4E88-9290-9106FEED49D8}">
      <formula1>"○,　"</formula1>
    </dataValidation>
    <dataValidation type="list" imeMode="halfAlpha" allowBlank="1" showInputMessage="1" showErrorMessage="1" error="リストから選択してください" sqref="V252:W252" xr:uid="{E9940752-0046-4BB7-A8A7-1F39F5352D20}">
      <formula1>"○,　"</formula1>
    </dataValidation>
    <dataValidation type="list" imeMode="halfAlpha" allowBlank="1" showInputMessage="1" showErrorMessage="1" error="リストから選択してください" sqref="V253:W253" xr:uid="{1C5BC299-D5E4-4EE5-A505-D6FDF87296A6}">
      <formula1>"○,　"</formula1>
    </dataValidation>
    <dataValidation type="list" imeMode="halfAlpha" allowBlank="1" showInputMessage="1" showErrorMessage="1" error="リストから選択してください" sqref="V254:W254" xr:uid="{C44E6C8B-6740-4BA1-A2AC-4927B0D91344}">
      <formula1>"○,　"</formula1>
    </dataValidation>
    <dataValidation type="list" imeMode="halfAlpha" allowBlank="1" showInputMessage="1" showErrorMessage="1" error="リストから選択してください" sqref="V255:W255" xr:uid="{2FA3346E-4E3F-44E9-8A6F-2B893B4AF971}">
      <formula1>"○,　"</formula1>
    </dataValidation>
    <dataValidation type="list" imeMode="halfAlpha" allowBlank="1" showInputMessage="1" showErrorMessage="1" error="リストから選択してください" sqref="V256:W256" xr:uid="{505AD77B-4C87-4FA4-8722-8480E5036048}">
      <formula1>"○,　"</formula1>
    </dataValidation>
    <dataValidation type="list" imeMode="halfAlpha" allowBlank="1" showInputMessage="1" showErrorMessage="1" error="リストから選択してください" sqref="V257:W257" xr:uid="{65F6D674-22F9-4E34-B014-AAFC442B4006}">
      <formula1>"○,　"</formula1>
    </dataValidation>
    <dataValidation type="list" imeMode="halfAlpha" allowBlank="1" showInputMessage="1" showErrorMessage="1" error="リストから選択してください" sqref="V258:W258" xr:uid="{8C9C42FF-A3DB-4F22-9BC7-3F26EE430056}">
      <formula1>"○,　"</formula1>
    </dataValidation>
    <dataValidation type="list" imeMode="halfAlpha" allowBlank="1" showInputMessage="1" showErrorMessage="1" error="リストから選択してください" sqref="V259:W259" xr:uid="{19B323ED-EC21-4131-8B68-79B13E38B458}">
      <formula1>"○,　"</formula1>
    </dataValidation>
    <dataValidation type="list" imeMode="halfAlpha" allowBlank="1" showInputMessage="1" showErrorMessage="1" error="リストから選択してください" sqref="V260:W260" xr:uid="{2D3DF3AD-37DE-4C51-86D7-56A399A28155}">
      <formula1>"○,　"</formula1>
    </dataValidation>
    <dataValidation type="list" imeMode="halfAlpha" allowBlank="1" showInputMessage="1" showErrorMessage="1" error="リストから選択してください" sqref="V261:W261" xr:uid="{0E5564A3-344A-4C58-942B-AFB1CBEC04A6}">
      <formula1>"○,　"</formula1>
    </dataValidation>
    <dataValidation type="list" imeMode="halfAlpha" allowBlank="1" showInputMessage="1" showErrorMessage="1" error="リストから選択してください" sqref="V262:W262" xr:uid="{E971B48B-26C9-409F-918E-A79F9DAD6606}">
      <formula1>"○,　"</formula1>
    </dataValidation>
    <dataValidation type="list" imeMode="halfAlpha" allowBlank="1" showInputMessage="1" showErrorMessage="1" error="リストから選択してください" sqref="V263:W263" xr:uid="{45DE01B4-C718-484D-883C-A28459A7BC46}">
      <formula1>"○,　"</formula1>
    </dataValidation>
    <dataValidation type="list" imeMode="halfAlpha" allowBlank="1" showInputMessage="1" showErrorMessage="1" error="リストから選択してください" sqref="V264:W264" xr:uid="{5E392508-7E97-47E0-B5D1-7A61A2F63ACD}">
      <formula1>"○,　"</formula1>
    </dataValidation>
    <dataValidation type="list" imeMode="halfAlpha" allowBlank="1" showInputMessage="1" showErrorMessage="1" error="リストから選択してください" sqref="V265:W265" xr:uid="{8C6BA20B-27C6-4065-9487-B58C7B96F9D7}">
      <formula1>"○,　"</formula1>
    </dataValidation>
    <dataValidation type="list" imeMode="halfAlpha" allowBlank="1" showInputMessage="1" showErrorMessage="1" error="リストから選択してください" sqref="V266:W266" xr:uid="{F7D2830E-195B-4C54-9395-B2E74D30D540}">
      <formula1>"○,　"</formula1>
    </dataValidation>
    <dataValidation type="list" imeMode="halfAlpha" allowBlank="1" showInputMessage="1" showErrorMessage="1" error="リストから選択してください" sqref="V267:W267" xr:uid="{1432E8E0-D65D-4E35-90DE-0591EECAE4EE}">
      <formula1>"○,　"</formula1>
    </dataValidation>
    <dataValidation type="list" imeMode="halfAlpha" allowBlank="1" showInputMessage="1" showErrorMessage="1" error="リストから選択してください" sqref="V268:W268" xr:uid="{594CD2FC-42C6-4E16-A4FB-CC39C703AE97}">
      <formula1>"○,　"</formula1>
    </dataValidation>
    <dataValidation type="list" imeMode="halfAlpha" allowBlank="1" showInputMessage="1" showErrorMessage="1" error="リストから選択してください" sqref="V269:W269" xr:uid="{31079E49-AA9C-49C4-A74D-D836685C6000}">
      <formula1>"○,　"</formula1>
    </dataValidation>
    <dataValidation type="list" imeMode="halfAlpha" allowBlank="1" showInputMessage="1" showErrorMessage="1" error="リストから選択してください" sqref="V270:W270" xr:uid="{AFADB685-1E57-49E6-BADE-E3D97469B486}">
      <formula1>"○,　"</formula1>
    </dataValidation>
    <dataValidation type="list" imeMode="halfAlpha" allowBlank="1" showInputMessage="1" showErrorMessage="1" error="リストから選択してください" sqref="V271:W271" xr:uid="{23FA1A5D-F5EE-4618-893F-E04F8DB1607C}">
      <formula1>"○,　"</formula1>
    </dataValidation>
    <dataValidation type="list" imeMode="halfAlpha" allowBlank="1" showInputMessage="1" showErrorMessage="1" error="リストから選択してください" sqref="V272:W272" xr:uid="{DB66BE14-1157-41BB-A066-338660C9FB60}">
      <formula1>"○,　"</formula1>
    </dataValidation>
    <dataValidation type="list" imeMode="halfAlpha" allowBlank="1" showInputMessage="1" showErrorMessage="1" error="リストから選択してください" sqref="V273:W273" xr:uid="{3ABF068B-9384-4901-8009-B3C5B4EEEBB1}">
      <formula1>"○,　"</formula1>
    </dataValidation>
    <dataValidation type="list" imeMode="halfAlpha" allowBlank="1" showInputMessage="1" showErrorMessage="1" error="リストから選択してください" sqref="V274:W274" xr:uid="{6826A021-BF1C-4BBF-BD32-ECD29B9D991E}">
      <formula1>"○,　"</formula1>
    </dataValidation>
    <dataValidation type="list" imeMode="halfAlpha" allowBlank="1" showInputMessage="1" showErrorMessage="1" error="リストから選択してください" sqref="V275:W275" xr:uid="{4179DEAD-411F-44A5-A89C-503369BF5F8A}">
      <formula1>"○,　"</formula1>
    </dataValidation>
    <dataValidation type="list" imeMode="halfAlpha" allowBlank="1" showInputMessage="1" showErrorMessage="1" error="リストから選択してください" sqref="V276:W276" xr:uid="{D89DDEF9-54E3-4260-B4BE-02E9335FF5B1}">
      <formula1>"○,　"</formula1>
    </dataValidation>
    <dataValidation type="list" imeMode="halfAlpha" allowBlank="1" showInputMessage="1" showErrorMessage="1" error="リストから選択してください" sqref="V277:W277" xr:uid="{9C71A610-449A-4BE0-A3FB-A42694106A9F}">
      <formula1>"○,　"</formula1>
    </dataValidation>
    <dataValidation type="list" imeMode="halfAlpha" allowBlank="1" showInputMessage="1" showErrorMessage="1" error="リストから選択してください" sqref="V278:W278" xr:uid="{A9C8E15C-5B75-4ED6-B572-D3EBC7A4C259}">
      <formula1>"○,　"</formula1>
    </dataValidation>
    <dataValidation type="list" imeMode="halfAlpha" allowBlank="1" showInputMessage="1" showErrorMessage="1" error="リストから選択してください" sqref="V279:W279" xr:uid="{B9CA20FD-A832-4130-8D2D-D093E06F5CEB}">
      <formula1>"○,　"</formula1>
    </dataValidation>
    <dataValidation type="list" imeMode="halfAlpha" allowBlank="1" showInputMessage="1" showErrorMessage="1" error="リストから選択してください" sqref="V280:W280" xr:uid="{E3B2E00C-856C-4B83-9FB4-C5C3827ADA99}">
      <formula1>"○,　"</formula1>
    </dataValidation>
    <dataValidation type="list" imeMode="halfAlpha" allowBlank="1" showInputMessage="1" showErrorMessage="1" error="リストから選択してください" sqref="V281:W281" xr:uid="{009D2C45-15B6-4A29-96C9-3750A64911C4}">
      <formula1>"○,　"</formula1>
    </dataValidation>
    <dataValidation type="list" imeMode="halfAlpha" allowBlank="1" showInputMessage="1" showErrorMessage="1" error="リストから選択してください" sqref="V282:W282" xr:uid="{A173E685-3EEA-43FD-984A-B138E5C6412D}">
      <formula1>"○,　"</formula1>
    </dataValidation>
    <dataValidation type="list" imeMode="halfAlpha" allowBlank="1" showInputMessage="1" showErrorMessage="1" error="リストから選択してください" sqref="V283:W283" xr:uid="{8802725F-1E4E-46DC-A737-EBF371A31D84}">
      <formula1>"○,　"</formula1>
    </dataValidation>
    <dataValidation type="list" imeMode="halfAlpha" allowBlank="1" showInputMessage="1" showErrorMessage="1" error="リストから選択してください" sqref="V284:W284" xr:uid="{3FE609EE-D75E-4897-B230-86834FAAE086}">
      <formula1>"○,　"</formula1>
    </dataValidation>
    <dataValidation type="list" imeMode="halfAlpha" allowBlank="1" showInputMessage="1" showErrorMessage="1" error="リストから選択してください" sqref="V285:W285" xr:uid="{0C0BCFC0-A630-4112-9525-576B2FF9073B}">
      <formula1>"○,　"</formula1>
    </dataValidation>
    <dataValidation type="list" imeMode="halfAlpha" allowBlank="1" showInputMessage="1" showErrorMessage="1" error="リストから選択してください" sqref="V286:W286" xr:uid="{7A8D6681-0AC6-472A-AE26-1A5612329C5B}">
      <formula1>"○,　"</formula1>
    </dataValidation>
    <dataValidation type="list" imeMode="halfAlpha" allowBlank="1" showInputMessage="1" showErrorMessage="1" error="リストから選択してください" sqref="V287:W287" xr:uid="{222306A6-5C79-47ED-8120-646F13940709}">
      <formula1>"○,　"</formula1>
    </dataValidation>
    <dataValidation type="list" imeMode="halfAlpha" allowBlank="1" showInputMessage="1" showErrorMessage="1" error="リストから選択してください" sqref="V288:W288" xr:uid="{56214309-E942-448A-8DF4-AB6B232159AB}">
      <formula1>"○,　"</formula1>
    </dataValidation>
    <dataValidation type="list" imeMode="halfAlpha" allowBlank="1" showInputMessage="1" showErrorMessage="1" error="リストから選択してください" sqref="V289:W289" xr:uid="{834F2D76-728D-4A1E-BAEF-E21D5FBAE8D8}">
      <formula1>"○,　"</formula1>
    </dataValidation>
    <dataValidation type="list" imeMode="halfAlpha" allowBlank="1" showInputMessage="1" showErrorMessage="1" error="リストから選択してください" sqref="V290:W290" xr:uid="{B5A7D91A-4872-4CD1-81D3-8BB575F455BD}">
      <formula1>"○,　"</formula1>
    </dataValidation>
    <dataValidation type="list" imeMode="halfAlpha" allowBlank="1" showInputMessage="1" showErrorMessage="1" error="リストから選択してください" sqref="V291:W291" xr:uid="{DA437C4F-B1D5-468A-81E7-B2D33CDC2297}">
      <formula1>"○,　"</formula1>
    </dataValidation>
    <dataValidation type="list" imeMode="halfAlpha" allowBlank="1" showInputMessage="1" showErrorMessage="1" error="リストから選択してください" sqref="V292:W292" xr:uid="{286A90F6-8DC3-42F8-9FAE-4ABAFA0D766B}">
      <formula1>"○,　"</formula1>
    </dataValidation>
    <dataValidation type="list" imeMode="halfAlpha" allowBlank="1" showInputMessage="1" showErrorMessage="1" error="リストから選択してください" sqref="V293:W293" xr:uid="{97FB80C7-6FAD-409B-B6D8-014F7E31458D}">
      <formula1>"○,　"</formula1>
    </dataValidation>
    <dataValidation type="list" imeMode="halfAlpha" allowBlank="1" showInputMessage="1" showErrorMessage="1" error="リストから選択してください" sqref="V294:W294" xr:uid="{5486AD66-7074-4E34-9617-D3BB35FD8E00}">
      <formula1>"○,　"</formula1>
    </dataValidation>
    <dataValidation type="list" imeMode="halfAlpha" allowBlank="1" showInputMessage="1" showErrorMessage="1" error="リストから選択してください" sqref="V295:W295" xr:uid="{ED8C1FCB-8FEB-40C8-ABFE-E68093320E31}">
      <formula1>"○,　"</formula1>
    </dataValidation>
    <dataValidation type="list" imeMode="halfAlpha" allowBlank="1" showInputMessage="1" showErrorMessage="1" error="リストから選択してください" sqref="V296:W296" xr:uid="{DA7F7CFA-B150-435A-8875-07E21E7EC1D8}">
      <formula1>"○,　"</formula1>
    </dataValidation>
    <dataValidation type="list" imeMode="halfAlpha" allowBlank="1" showInputMessage="1" showErrorMessage="1" error="リストから選択してください" sqref="V297:W297" xr:uid="{12966394-E883-421A-A5AF-C9023A1BA15B}">
      <formula1>"○,　"</formula1>
    </dataValidation>
    <dataValidation type="list" imeMode="halfAlpha" allowBlank="1" showInputMessage="1" showErrorMessage="1" error="リストから選択してください" sqref="V298:W298" xr:uid="{6C31453D-1E50-46D7-B932-5C50E35CC04C}">
      <formula1>"○,　"</formula1>
    </dataValidation>
    <dataValidation type="list" imeMode="halfAlpha" allowBlank="1" showInputMessage="1" showErrorMessage="1" error="リストから選択してください" sqref="V299:W299" xr:uid="{B5E0C63D-01BF-42BD-A492-621C422F731B}">
      <formula1>"○,　"</formula1>
    </dataValidation>
    <dataValidation type="list" imeMode="halfAlpha" allowBlank="1" showInputMessage="1" showErrorMessage="1" error="リストから選択してください" sqref="V300:W300" xr:uid="{34FD3105-3F30-4281-AAE0-7BC452CF45C2}">
      <formula1>"○,　"</formula1>
    </dataValidation>
    <dataValidation type="list" imeMode="halfAlpha" allowBlank="1" showInputMessage="1" showErrorMessage="1" error="リストから選択してください" sqref="V301:W301" xr:uid="{D9F26395-5F9A-4CBA-A02C-9E9D21D48FB6}">
      <formula1>"○,　"</formula1>
    </dataValidation>
    <dataValidation type="list" imeMode="halfAlpha" allowBlank="1" showInputMessage="1" showErrorMessage="1" error="リストから選択してください" sqref="V302:W302" xr:uid="{8778853E-0352-4273-A2E0-2E4EBD2FC7A3}">
      <formula1>"○,　"</formula1>
    </dataValidation>
    <dataValidation type="list" imeMode="halfAlpha" allowBlank="1" showInputMessage="1" showErrorMessage="1" error="リストから選択してください" sqref="V303:W303" xr:uid="{AF19D563-6051-441C-8001-D409C1E8C884}">
      <formula1>"○,　"</formula1>
    </dataValidation>
    <dataValidation type="list" imeMode="halfAlpha" allowBlank="1" showInputMessage="1" showErrorMessage="1" error="リストから選択してください" sqref="V304:W304" xr:uid="{6BAC17A5-8F91-4086-9FBB-6CF5FCA2BFD8}">
      <formula1>"○,　"</formula1>
    </dataValidation>
    <dataValidation type="list" imeMode="halfAlpha" allowBlank="1" showInputMessage="1" showErrorMessage="1" error="リストから選択してください" sqref="V305:W305" xr:uid="{3B10776F-F19C-49B4-BE9E-ACDD79717384}">
      <formula1>"○,　"</formula1>
    </dataValidation>
    <dataValidation type="list" imeMode="halfAlpha" allowBlank="1" showInputMessage="1" showErrorMessage="1" error="リストから選択してください" sqref="V306:W306" xr:uid="{A384F22A-3351-4364-9E47-04476E1BB9F0}">
      <formula1>"○,　"</formula1>
    </dataValidation>
    <dataValidation type="list" imeMode="halfAlpha" allowBlank="1" showInputMessage="1" showErrorMessage="1" error="リストから選択してください" sqref="V307:W307" xr:uid="{AE2BE5A2-8E5F-4D0A-AB55-504E4D6D00EF}">
      <formula1>"○,　"</formula1>
    </dataValidation>
    <dataValidation type="list" imeMode="halfAlpha" allowBlank="1" showInputMessage="1" showErrorMessage="1" error="リストから選択してください" sqref="V308:W308" xr:uid="{8A7F1529-763D-4D85-82AF-683AE377DDAB}">
      <formula1>"○,　"</formula1>
    </dataValidation>
    <dataValidation type="list" imeMode="halfAlpha" allowBlank="1" showInputMessage="1" showErrorMessage="1" error="リストから選択してください" sqref="V309:W309" xr:uid="{7FC5246E-876A-4913-8C6B-AEBF916149D1}">
      <formula1>"○,　"</formula1>
    </dataValidation>
    <dataValidation type="list" imeMode="halfAlpha" allowBlank="1" showInputMessage="1" showErrorMessage="1" error="リストから選択してください" sqref="V310:W310" xr:uid="{402EE41E-F1C4-4922-8B0D-0CDA1E068CF7}">
      <formula1>"○,　"</formula1>
    </dataValidation>
    <dataValidation type="list" imeMode="halfAlpha" allowBlank="1" showInputMessage="1" showErrorMessage="1" error="リストから選択してください" sqref="V311:W311" xr:uid="{D57EF182-BD8A-4445-AE71-E094AC106387}">
      <formula1>"○,　"</formula1>
    </dataValidation>
    <dataValidation type="list" imeMode="halfAlpha" allowBlank="1" showInputMessage="1" showErrorMessage="1" error="リストから選択してください" sqref="V312:W312" xr:uid="{562E5F6A-08D1-4247-ABD9-D8127ACE5E54}">
      <formula1>"○,　"</formula1>
    </dataValidation>
    <dataValidation type="list" imeMode="halfAlpha" allowBlank="1" showInputMessage="1" showErrorMessage="1" error="リストから選択してください" sqref="V313:W313" xr:uid="{99F8D805-5336-4921-95B7-BE64E0C45C83}">
      <formula1>"○,　"</formula1>
    </dataValidation>
    <dataValidation type="list" imeMode="halfAlpha" allowBlank="1" showInputMessage="1" showErrorMessage="1" error="リストから選択してください" sqref="V314:W314" xr:uid="{379E485A-E0E8-41B0-A3A9-43995FC32636}">
      <formula1>"○,　"</formula1>
    </dataValidation>
    <dataValidation type="list" imeMode="halfAlpha" allowBlank="1" showInputMessage="1" showErrorMessage="1" error="リストから選択してください" sqref="X314:Y314" xr:uid="{175147EB-DA14-49F4-A513-6AA90020D766}">
      <formula1>"○,　"</formula1>
    </dataValidation>
    <dataValidation type="list" imeMode="halfAlpha" allowBlank="1" showInputMessage="1" showErrorMessage="1" error="リストから選択してください" sqref="V315:W315" xr:uid="{6887C9C3-9E2E-4145-8591-CC2AB2120906}">
      <formula1>"○,　"</formula1>
    </dataValidation>
    <dataValidation type="list" imeMode="halfAlpha" allowBlank="1" showInputMessage="1" showErrorMessage="1" error="リストから選択してください" sqref="V316:W316" xr:uid="{C2A80C2F-80CB-47C3-A27F-9A3CE1B0345E}">
      <formula1>"○,　"</formula1>
    </dataValidation>
    <dataValidation type="list" imeMode="halfAlpha" allowBlank="1" showInputMessage="1" showErrorMessage="1" error="リストから選択してください" sqref="V317:W317" xr:uid="{5D572EC5-DB79-49F6-8D4B-8A1543A8113D}">
      <formula1>"○,　"</formula1>
    </dataValidation>
    <dataValidation type="list" imeMode="halfAlpha" allowBlank="1" showInputMessage="1" showErrorMessage="1" error="リストから選択してください" sqref="V318:W318" xr:uid="{14E51D2A-6950-435C-8873-EEAB2F85E46C}">
      <formula1>"○,　"</formula1>
    </dataValidation>
    <dataValidation type="list" imeMode="halfAlpha" allowBlank="1" showInputMessage="1" showErrorMessage="1" error="リストから選択してください" sqref="V319:W319" xr:uid="{CAF1280D-BEE0-4904-AFD7-9912A4182C3E}">
      <formula1>"○,　"</formula1>
    </dataValidation>
    <dataValidation type="list" imeMode="halfAlpha" allowBlank="1" showInputMessage="1" showErrorMessage="1" error="リストから選択してください" sqref="V320:W320" xr:uid="{63038BF3-DB36-4B2C-907E-76EC79B0BB8C}">
      <formula1>"○,　"</formula1>
    </dataValidation>
    <dataValidation type="list" imeMode="halfAlpha" allowBlank="1" showInputMessage="1" showErrorMessage="1" error="リストから選択してください" sqref="V321:W321" xr:uid="{B1F03779-FDA8-4793-8D41-9F10178E377A}">
      <formula1>"○,　"</formula1>
    </dataValidation>
    <dataValidation type="list" imeMode="halfAlpha" allowBlank="1" showInputMessage="1" showErrorMessage="1" error="リストから選択してください" sqref="V322:W322" xr:uid="{0E40E3A5-C30C-4B78-B099-7497C4447FFE}">
      <formula1>"○,　"</formula1>
    </dataValidation>
    <dataValidation type="list" imeMode="halfAlpha" allowBlank="1" showInputMessage="1" showErrorMessage="1" error="リストから選択してください" sqref="V323:W323" xr:uid="{92448550-6AF8-4EA6-AEBF-FDA22C4ED925}">
      <formula1>"○,　"</formula1>
    </dataValidation>
    <dataValidation type="list" imeMode="halfAlpha" allowBlank="1" showInputMessage="1" showErrorMessage="1" error="リストから選択してください" sqref="V324:W324" xr:uid="{6DC49924-A237-48E4-8837-38DDB40E1EAF}">
      <formula1>"○,　"</formula1>
    </dataValidation>
    <dataValidation type="list" imeMode="halfAlpha" allowBlank="1" showInputMessage="1" showErrorMessage="1" error="リストから選択してください" sqref="V325:W325" xr:uid="{27C83E70-02F8-40F5-A980-EA206FD4696B}">
      <formula1>"○,　"</formula1>
    </dataValidation>
    <dataValidation type="list" imeMode="halfAlpha" allowBlank="1" showInputMessage="1" showErrorMessage="1" error="リストから選択してください" sqref="V326:W326" xr:uid="{84FDEF26-ADD6-45FD-B0E7-85FC0A366FC6}">
      <formula1>"○,　"</formula1>
    </dataValidation>
    <dataValidation type="list" imeMode="halfAlpha" allowBlank="1" showInputMessage="1" showErrorMessage="1" error="リストから選択してください" sqref="V327:W327" xr:uid="{C48CA3CB-3D62-4EC0-8D6D-E3E210F6CA9E}">
      <formula1>"○,　"</formula1>
    </dataValidation>
    <dataValidation type="list" imeMode="halfAlpha" allowBlank="1" showInputMessage="1" showErrorMessage="1" error="リストから選択してください" sqref="V328:W328" xr:uid="{8A263ACE-D3C0-491B-8AE9-E83AC12674AE}">
      <formula1>"○,　"</formula1>
    </dataValidation>
    <dataValidation type="list" imeMode="halfAlpha" allowBlank="1" showInputMessage="1" showErrorMessage="1" error="リストから選択してください" sqref="V329:W329" xr:uid="{178D113C-ABF8-404F-BE5C-52B7927B69DA}">
      <formula1>"○,　"</formula1>
    </dataValidation>
    <dataValidation type="list" imeMode="halfAlpha" allowBlank="1" showInputMessage="1" showErrorMessage="1" error="リストから選択してください" sqref="V330:W330" xr:uid="{19E6B6BD-D9FF-4B0F-A2F2-9F2F40CC0282}">
      <formula1>"○,　"</formula1>
    </dataValidation>
    <dataValidation type="list" imeMode="halfAlpha" allowBlank="1" showInputMessage="1" showErrorMessage="1" error="リストから選択してください" sqref="V331:W331" xr:uid="{1274018C-74AA-47B0-AC2E-6A485BC20A34}">
      <formula1>"○,　"</formula1>
    </dataValidation>
    <dataValidation type="list" imeMode="halfAlpha" allowBlank="1" showInputMessage="1" showErrorMessage="1" error="リストから選択してください" sqref="V332:W332" xr:uid="{669DB3E2-170D-4F93-90A1-17EFC5DF7A94}">
      <formula1>"○,　"</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17"/>
  <sheetViews>
    <sheetView zoomScaleNormal="100" workbookViewId="0"/>
  </sheetViews>
  <sheetFormatPr defaultColWidth="9" defaultRowHeight="13.5" x14ac:dyDescent="0.15"/>
  <cols>
    <col min="1" max="16384" width="9" style="106"/>
  </cols>
  <sheetData>
    <row r="1" spans="1:1" x14ac:dyDescent="0.15">
      <c r="A1" s="10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6" t="str">
        <f>"@神奈川県@和歌山県@鹿児島県@"</f>
        <v>@神奈川県@和歌山県@鹿児島県@</v>
      </c>
    </row>
    <row r="3" spans="1:1" x14ac:dyDescent="0.15">
      <c r="A3" s="106" t="s">
        <v>114</v>
      </c>
    </row>
    <row r="4" spans="1:1" x14ac:dyDescent="0.15">
      <c r="A4" s="106" t="s">
        <v>115</v>
      </c>
    </row>
    <row r="7" spans="1:1" x14ac:dyDescent="0.15">
      <c r="A7" s="106" t="s">
        <v>377</v>
      </c>
    </row>
    <row r="8" spans="1:1" x14ac:dyDescent="0.15">
      <c r="A8" s="106" t="s">
        <v>378</v>
      </c>
    </row>
    <row r="9" spans="1:1" x14ac:dyDescent="0.15">
      <c r="A9" s="106" t="s">
        <v>379</v>
      </c>
    </row>
    <row r="10" spans="1:1" x14ac:dyDescent="0.15">
      <c r="A10" s="106" t="s">
        <v>380</v>
      </c>
    </row>
    <row r="11" spans="1:1" x14ac:dyDescent="0.15">
      <c r="A11" s="106" t="s">
        <v>381</v>
      </c>
    </row>
    <row r="12" spans="1:1" x14ac:dyDescent="0.15">
      <c r="A12" s="106" t="s">
        <v>382</v>
      </c>
    </row>
    <row r="13" spans="1:1" x14ac:dyDescent="0.15">
      <c r="A13" s="106" t="s">
        <v>383</v>
      </c>
    </row>
    <row r="14" spans="1:1" x14ac:dyDescent="0.15">
      <c r="A14" s="106" t="s">
        <v>384</v>
      </c>
    </row>
    <row r="15" spans="1:1" x14ac:dyDescent="0.15">
      <c r="A15" s="106" t="s">
        <v>385</v>
      </c>
    </row>
    <row r="16" spans="1:1" x14ac:dyDescent="0.15">
      <c r="A16" s="106" t="s">
        <v>386</v>
      </c>
    </row>
    <row r="17" spans="1:1" x14ac:dyDescent="0.15">
      <c r="A17" s="370" t="s">
        <v>389</v>
      </c>
    </row>
  </sheetData>
  <sheetProtection algorithmName="SHA-512" hashValue="sh7WMGqR1yBWRXbNI8ndGmbgk5o3dfjApTMeEUnre8hNuMpf/VPrXpYYDGXw5eiVTd9AY7wLMW8s8eONktnowA==" saltValue="hC19B8d5TuR5ZuQojsfsgg=="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主たる事業</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2025-03-10T05:05:42Z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