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mnfilesv\10901000会計管理室\03 契約係\R４　契約係共通フォルダ\08-格付変更等\"/>
    </mc:Choice>
  </mc:AlternateContent>
  <bookViews>
    <workbookView xWindow="0" yWindow="0" windowWidth="15495" windowHeight="6705"/>
  </bookViews>
  <sheets>
    <sheet name="記入例" sheetId="2" r:id="rId1"/>
    <sheet name="判別ツール" sheetId="3" r:id="rId2"/>
  </sheets>
  <definedNames>
    <definedName name="_xlnm.Print_Area" localSheetId="0">記入例!$A$1:$K$32</definedName>
    <definedName name="_xlnm.Print_Area" localSheetId="1">判別ツール!$A$1:$D$32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3" l="1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<sst xmlns="http://schemas.openxmlformats.org/spreadsheetml/2006/main" count="73" uniqueCount="38">
  <si>
    <t>１級技術者</t>
    <rPh sb="1" eb="2">
      <t>キュウ</t>
    </rPh>
    <rPh sb="2" eb="5">
      <t>ギジュツシャ</t>
    </rPh>
    <phoneticPr fontId="1"/>
  </si>
  <si>
    <t>土木一式</t>
    <rPh sb="0" eb="2">
      <t>ドボク</t>
    </rPh>
    <rPh sb="2" eb="4">
      <t>イッシキ</t>
    </rPh>
    <phoneticPr fontId="1"/>
  </si>
  <si>
    <t>建築一式</t>
    <rPh sb="0" eb="2">
      <t>ケンチク</t>
    </rPh>
    <rPh sb="2" eb="4">
      <t>イッシキ</t>
    </rPh>
    <phoneticPr fontId="1"/>
  </si>
  <si>
    <t>大工</t>
    <rPh sb="0" eb="2">
      <t>ダイク</t>
    </rPh>
    <phoneticPr fontId="1"/>
  </si>
  <si>
    <t>左官</t>
    <rPh sb="0" eb="2">
      <t>サカン</t>
    </rPh>
    <phoneticPr fontId="1"/>
  </si>
  <si>
    <t>とび・土工・コンクリート</t>
    <rPh sb="3" eb="5">
      <t>ドコウ</t>
    </rPh>
    <phoneticPr fontId="1"/>
  </si>
  <si>
    <t>石</t>
    <rPh sb="0" eb="1">
      <t>イシ</t>
    </rPh>
    <phoneticPr fontId="1"/>
  </si>
  <si>
    <t>屋根</t>
    <rPh sb="0" eb="2">
      <t>ヤネ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</si>
  <si>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</si>
  <si>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</si>
  <si>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タイル・レンガ・ブロック</t>
    <phoneticPr fontId="1"/>
  </si>
  <si>
    <t>鋼構造物</t>
    <rPh sb="0" eb="4">
      <t>コウコウゾウブツ</t>
    </rPh>
    <phoneticPr fontId="1"/>
  </si>
  <si>
    <t>鉄筋</t>
    <rPh sb="0" eb="2">
      <t>テッキン</t>
    </rPh>
    <phoneticPr fontId="1"/>
  </si>
  <si>
    <t>舗装</t>
    <rPh sb="0" eb="2">
      <t>ホソウ</t>
    </rPh>
    <phoneticPr fontId="1"/>
  </si>
  <si>
    <t>しゅんせつ</t>
    <phoneticPr fontId="1"/>
  </si>
  <si>
    <t>板金</t>
    <rPh sb="0" eb="2">
      <t>バンキン</t>
    </rPh>
    <phoneticPr fontId="1"/>
  </si>
  <si>
    <t>ガラス</t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</si>
  <si>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</si>
  <si>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</si>
  <si>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内装仕上げ</t>
    <rPh sb="0" eb="4">
      <t>ナイソウシア</t>
    </rPh>
    <phoneticPr fontId="1"/>
  </si>
  <si>
    <t>機械器具設置</t>
    <rPh sb="0" eb="6">
      <t>キカイキグセッチ</t>
    </rPh>
    <phoneticPr fontId="1"/>
  </si>
  <si>
    <t>熱絶縁</t>
    <rPh sb="0" eb="3">
      <t>ネツゼツエン</t>
    </rPh>
    <phoneticPr fontId="1"/>
  </si>
  <si>
    <t>電気通信</t>
    <rPh sb="0" eb="4">
      <t>デンキツウシン</t>
    </rPh>
    <phoneticPr fontId="1"/>
  </si>
  <si>
    <t>造園</t>
    <rPh sb="0" eb="2">
      <t>ゾウエン</t>
    </rPh>
    <phoneticPr fontId="1"/>
  </si>
  <si>
    <t>さく井</t>
    <rPh sb="2" eb="3">
      <t>イ</t>
    </rPh>
    <phoneticPr fontId="1"/>
  </si>
  <si>
    <t>建具</t>
    <rPh sb="0" eb="2">
      <t>タテグ</t>
    </rPh>
    <phoneticPr fontId="1"/>
  </si>
  <si>
    <t>水道施設</t>
    <rPh sb="0" eb="4">
      <t>スイドウシセツ</t>
    </rPh>
    <phoneticPr fontId="1"/>
  </si>
  <si>
    <t>消防施設</t>
    <rPh sb="0" eb="2">
      <t>ショウボウ</t>
    </rPh>
    <rPh sb="2" eb="4">
      <t>シセツ</t>
    </rPh>
    <phoneticPr fontId="1"/>
  </si>
  <si>
    <t>解体</t>
    <rPh sb="0" eb="2">
      <t>カイタイ</t>
    </rPh>
    <phoneticPr fontId="1"/>
  </si>
  <si>
    <t>清掃施設</t>
    <rPh sb="0" eb="2">
      <t>セイソウ</t>
    </rPh>
    <rPh sb="2" eb="4">
      <t>シセツ</t>
    </rPh>
    <phoneticPr fontId="1"/>
  </si>
  <si>
    <t>工種等級判別ツール</t>
    <rPh sb="0" eb="2">
      <t>コウシュ</t>
    </rPh>
    <rPh sb="2" eb="4">
      <t>トウキュウ</t>
    </rPh>
    <rPh sb="4" eb="6">
      <t>ハンベツ</t>
    </rPh>
    <phoneticPr fontId="1"/>
  </si>
  <si>
    <t>工　　　　種</t>
    <rPh sb="0" eb="1">
      <t>コウシュ2</t>
    </rPh>
    <phoneticPr fontId="1"/>
  </si>
  <si>
    <t>浄化槽設置工事</t>
    <rPh sb="0" eb="3">
      <t>ジョウカソウ</t>
    </rPh>
    <rPh sb="3" eb="5">
      <t>セッチ</t>
    </rPh>
    <rPh sb="5" eb="7">
      <t>コウジ</t>
    </rPh>
    <phoneticPr fontId="1"/>
  </si>
  <si>
    <t>等　級</t>
    <rPh sb="0" eb="1">
      <t>トウ</t>
    </rPh>
    <rPh sb="2" eb="3">
      <t>キュウ</t>
    </rPh>
    <phoneticPr fontId="1"/>
  </si>
  <si>
    <t>※浄化槽設置工事は、等級を設けていません。</t>
    <rPh sb="1" eb="4">
      <t>ジョウカソウ</t>
    </rPh>
    <rPh sb="4" eb="6">
      <t>セッチ</t>
    </rPh>
    <rPh sb="6" eb="8">
      <t>コウジ</t>
    </rPh>
    <rPh sb="10" eb="12">
      <t>トウキュウ</t>
    </rPh>
    <rPh sb="13" eb="14">
      <t>モウ</t>
    </rPh>
    <phoneticPr fontId="1"/>
  </si>
  <si>
    <t>kaikei</t>
    <phoneticPr fontId="1"/>
  </si>
  <si>
    <t>総合評定値（P)</t>
    <rPh sb="0" eb="5">
      <t>ソウゴウヒョウテイチ</t>
    </rPh>
    <phoneticPr fontId="1"/>
  </si>
  <si>
    <t>総合評定値（P)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</si>
</sst>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8"/>
      <color theme="0" tint="-0.3499862666707357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2" borderId="6" xfId="0" applyFont="1" applyFill="1" applyBorder="1" applyProtection="1">
      <alignment vertical="center"/>
    </xf>
    <xf numFmtId="0" fontId="2" fillId="2" borderId="8" xfId="0" applyFont="1" applyFill="1" applyBorder="1" applyProtection="1">
      <alignment vertical="center"/>
    </xf>
    <xf numFmtId="0" fontId="2" fillId="0" borderId="0" xfId="0" applyFont="1" applyAlignment="1" applyProtection="1">
      <alignment horizontal="center" vertical="center"/>
    </xf>
  </cellXfs>
  <cellStyles count="1">
    <cellStyle name="標準" xfId="0" builtinId="0"/>
  </cellStyles>
  <dxfs count="18">
    <dxf>
      <font>
        <strike val="0"/>
        <outline val="0"/>
        <shadow val="0"/>
        <u val="none"/>
        <vertAlign val="baseline"/>
        <sz val="18"/>
        <color theme="1"/>
        <name val="BIZ UDPゴシック"/>
        <scheme val="none"/>
      </font>
      <border diagonalUp="1" diagonalDown="0">
        <left style="thin">
          <color indexed="64"/>
        </left>
        <right/>
        <top style="thin">
          <color indexed="64"/>
        </top>
        <bottom style="thin">
          <color indexed="64"/>
        </bottom>
        <diagonal/>
      </border>
      <protection locked="1" hidden="0"/>
    </dxf>
    <dxf>
      <font>
        <strike val="0"/>
        <outline val="0"/>
        <shadow val="0"/>
        <u val="none"/>
        <vertAlign val="baseline"/>
        <sz val="18"/>
        <color theme="1"/>
        <name val="BIZ UDP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IZ UDPゴシック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strike val="0"/>
        <outline val="0"/>
        <shadow val="0"/>
        <u val="none"/>
        <vertAlign val="baseline"/>
        <sz val="18"/>
        <color theme="1"/>
        <name val="BIZ UDP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rgb="FF000000"/>
        <name val="BIZ UDPゴシック"/>
        <scheme val="none"/>
      </font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BIZ UDP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8"/>
        <color theme="1"/>
        <name val="BIZ UDPゴシック"/>
        <scheme val="none"/>
      </font>
      <border diagonalUp="1" diagonalDown="0">
        <left style="thin">
          <color indexed="64"/>
        </left>
        <right/>
        <top style="thin">
          <color indexed="64"/>
        </top>
        <bottom style="thin">
          <color indexed="64"/>
        </bottom>
        <diagonal/>
      </border>
      <protection locked="1" hidden="0"/>
    </dxf>
    <dxf>
      <font>
        <strike val="0"/>
        <outline val="0"/>
        <shadow val="0"/>
        <u val="none"/>
        <vertAlign val="baseline"/>
        <sz val="18"/>
        <color theme="1"/>
        <name val="BIZ UDP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IZ UDPゴシック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strike val="0"/>
        <outline val="0"/>
        <shadow val="0"/>
        <u val="none"/>
        <vertAlign val="baseline"/>
        <sz val="18"/>
        <color theme="1"/>
        <name val="BIZ UDP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rgb="FF000000"/>
        <name val="BIZ UDPゴシック"/>
        <scheme val="none"/>
      </font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BIZ UDP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840441</xdr:colOff>
      <xdr:row>8</xdr:row>
      <xdr:rowOff>168089</xdr:rowOff>
    </xdr:from>
    <xdr:to>
      <xdr:col>3</xdr:col>
      <xdr:colOff>683559</xdr:colOff>
      <xdr:row>15</xdr:row>
      <xdr:rowOff>100854</xdr:rowOff>
    </xdr:to>
    <xdr:sp macro="" textlink="">
      <xdr:nvSpPr>
        <xdr:cNvPr id="5" name="正方形/長方形 4"/>
        <xdr:cNvSpPr/>
      </xdr:nvSpPr>
      <xdr:spPr>
        <a:xfrm>
          <a:off x="840441" y="2633383"/>
          <a:ext cx="5009030" cy="1815353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5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（右のシートを活用ください）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598716</xdr:colOff>
      <xdr:row>0</xdr:row>
      <xdr:rowOff>68036</xdr:rowOff>
    </xdr:from>
    <xdr:to>
      <xdr:col>10</xdr:col>
      <xdr:colOff>503465</xdr:colOff>
      <xdr:row>3</xdr:row>
      <xdr:rowOff>27215</xdr:rowOff>
    </xdr:to>
    <xdr:sp macro="" textlink="">
      <xdr:nvSpPr>
        <xdr:cNvPr id="2" name="線吹き出し 1 (枠付き) 1"/>
        <xdr:cNvSpPr/>
      </xdr:nvSpPr>
      <xdr:spPr>
        <a:xfrm>
          <a:off x="7102930" y="68036"/>
          <a:ext cx="3986892" cy="789215"/>
        </a:xfrm>
        <a:prstGeom prst="borderCallout1">
          <a:avLst>
            <a:gd name="adj1" fmla="val 10754"/>
            <a:gd name="adj2" fmla="val -582"/>
            <a:gd name="adj3" fmla="val 72770"/>
            <a:gd name="adj4" fmla="val -50092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　等級を確認したい工種の</a:t>
          </a:r>
          <a:r>
            <a:rPr kumimoji="1" lang="en-US" altLang="ja-JP" sz="1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r>
            <a:rPr kumimoji="1" lang="ja-JP" altLang="en-US" sz="1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列に、経審の総合評定値</a:t>
          </a:r>
          <a:r>
            <a:rPr kumimoji="1" lang="en-US" altLang="ja-JP" sz="1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(P)</a:t>
          </a:r>
          <a:r>
            <a:rPr kumimoji="1" lang="ja-JP" altLang="en-US" sz="1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を入力します。</a:t>
          </a:r>
          <a:endParaRPr kumimoji="1" lang="ja-JP" altLang="en-US" sz="11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601437</xdr:colOff>
      <xdr:row>3</xdr:row>
      <xdr:rowOff>193221</xdr:rowOff>
    </xdr:from>
    <xdr:to>
      <xdr:col>10</xdr:col>
      <xdr:colOff>506186</xdr:colOff>
      <xdr:row>12</xdr:row>
      <xdr:rowOff>0</xdr:rowOff>
    </xdr:to>
    <xdr:sp macro="" textlink="">
      <xdr:nvSpPr>
        <xdr:cNvPr id="3" name="線吹き出し 1 (枠付き) 2"/>
        <xdr:cNvSpPr/>
      </xdr:nvSpPr>
      <xdr:spPr>
        <a:xfrm>
          <a:off x="7105651" y="1023257"/>
          <a:ext cx="3986892" cy="2011136"/>
        </a:xfrm>
        <a:prstGeom prst="borderCallout1">
          <a:avLst>
            <a:gd name="adj1" fmla="val 67650"/>
            <a:gd name="adj2" fmla="val -923"/>
            <a:gd name="adj3" fmla="val -10310"/>
            <a:gd name="adj4" fmla="val -23812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　</a:t>
          </a:r>
          <a:r>
            <a:rPr kumimoji="1" lang="en-US" altLang="ja-JP" sz="1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D</a:t>
          </a:r>
          <a:r>
            <a:rPr kumimoji="1" lang="ja-JP" altLang="en-US" sz="1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列に斜線が入っていない工種（土木一式、建築一式、舗装、水道施設）は、経審に記載の１級技術者の数を入力します。</a:t>
          </a:r>
          <a:endParaRPr kumimoji="1" lang="en-US" altLang="ja-JP" sz="18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入力漏れがあると正しい等級が表示されません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610240</xdr:colOff>
      <xdr:row>12</xdr:row>
      <xdr:rowOff>125188</xdr:rowOff>
    </xdr:from>
    <xdr:to>
      <xdr:col>10</xdr:col>
      <xdr:colOff>514989</xdr:colOff>
      <xdr:row>14</xdr:row>
      <xdr:rowOff>190501</xdr:rowOff>
    </xdr:to>
    <xdr:sp macro="" textlink="">
      <xdr:nvSpPr>
        <xdr:cNvPr id="4" name="線吹き出し 1 (枠付き) 3"/>
        <xdr:cNvSpPr/>
      </xdr:nvSpPr>
      <xdr:spPr>
        <a:xfrm>
          <a:off x="7625122" y="3666247"/>
          <a:ext cx="4006102" cy="603195"/>
        </a:xfrm>
        <a:prstGeom prst="borderCallout1">
          <a:avLst>
            <a:gd name="adj1" fmla="val 67650"/>
            <a:gd name="adj2" fmla="val -923"/>
            <a:gd name="adj3" fmla="val -431102"/>
            <a:gd name="adj4" fmla="val -170468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　等級が表示されます。</a:t>
          </a:r>
          <a:endParaRPr kumimoji="1"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テーブル13" displayName="テーブル13" ref="A2:D32" totalsRowShown="0" headerRowDxfId="17" dataDxfId="15" headerRowBorderDxfId="16" tableBorderDxfId="14" totalsRowBorderDxfId="13">
  <tableColumns count="4">
    <tableColumn id="4" name="等　級" dataDxfId="12"/>
    <tableColumn id="6" name="工　　　　種" dataDxfId="11"/>
    <tableColumn id="2" name="総合評定値（P)" dataDxfId="10"/>
    <tableColumn id="3" name="１級技術者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テーブル134" displayName="テーブル134" ref="A2:D32" totalsRowShown="0" headerRowDxfId="8" dataDxfId="6" headerRowBorderDxfId="7" tableBorderDxfId="5" totalsRowBorderDxfId="4">
  <tableColumns count="4">
    <tableColumn id="4" name="等　級" dataDxfId="3"/>
    <tableColumn id="6" name="工　　　　種" dataDxfId="2"/>
    <tableColumn id="2" name="総合評定値（P)" dataDxfId="1"/>
    <tableColumn id="3" name="１級技術者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59999389629810485"/>
    <pageSetUpPr fitToPage="1"/>
  </sheetPr>
  <dimension ref="A1:H32"/>
  <sheetViews>
    <sheetView tabSelected="1" view="pageBreakPreview" zoomScale="85" zoomScaleNormal="100" zoomScaleSheetLayoutView="85" workbookViewId="0">
      <selection activeCell="E11" sqref="E11"/>
    </sheetView>
  </sheetViews>
  <sheetFormatPr defaultRowHeight="21" x14ac:dyDescent="0.4"/>
  <cols>
    <col min="1" max="1" width="12.75" style="16" customWidth="1"/>
    <col min="2" max="2" width="38" style="3" bestFit="1" customWidth="1"/>
    <col min="3" max="3" width="23.75" style="3" bestFit="1" customWidth="1"/>
    <col min="4" max="4" width="17.5" style="3" bestFit="1" customWidth="1"/>
    <col min="5" max="16384" width="9" style="3"/>
  </cols>
  <sheetData>
    <row r="1" spans="1:8" ht="40.5" customHeight="1" x14ac:dyDescent="0.4">
      <c r="A1" s="3" t="s">
        <v>30</v>
      </c>
      <c r="H1" s="4" t="s">
        <v>35</v>
      </c>
    </row>
    <row r="2" spans="1:8" ht="26.25" customHeight="1" x14ac:dyDescent="0.4">
      <c r="A2" s="5" t="s">
        <v>33</v>
      </c>
      <c r="B2" s="5" t="s">
        <v>31</v>
      </c>
      <c r="C2" s="5" t="s">
        <v>36</v>
      </c>
      <c r="D2" s="6" t="s">
        <v>0</v>
      </c>
    </row>
    <row r="3" spans="1:8" x14ac:dyDescent="0.4">
      <c r="A3" s="7" t="str">
        <f>IF(AND(C3&gt;=850,D3&gt;=11),"S",IF(AND(C3&gt;=700,D3&gt;=4),"A",IF(AND(C3&gt;=550,D3&gt;=1),"B",IF(C3="","","C"))))</f>
        <v>B</v>
      </c>
      <c r="B3" s="8" t="s">
        <v>1</v>
      </c>
      <c r="C3" s="9">
        <v>650</v>
      </c>
      <c r="D3" s="10">
        <v>3</v>
      </c>
    </row>
    <row r="4" spans="1:8" x14ac:dyDescent="0.4">
      <c r="A4" s="7" t="str">
        <f>IF(AND(C4&gt;=850,D4&gt;=7),"S",IF(AND(C4&gt;=700,D4&gt;=3),"A",IF(AND(C4&gt;=550,D4&gt;=1),"B",IF(C4="","","C"))))</f>
        <v/>
      </c>
      <c r="B4" s="8" t="s">
        <v>2</v>
      </c>
      <c r="C4" s="9"/>
      <c r="D4" s="10"/>
    </row>
    <row r="5" spans="1:8" x14ac:dyDescent="0.4">
      <c r="A5" s="7" t="str">
        <f>IF(C5&gt;=650,"A",IF(C5="","","B"))</f>
        <v/>
      </c>
      <c r="B5" s="8" t="s">
        <v>3</v>
      </c>
      <c r="C5" s="9"/>
      <c r="D5" s="11"/>
    </row>
    <row r="6" spans="1:8" x14ac:dyDescent="0.4">
      <c r="A6" s="7" t="str">
        <f>IF(C6&gt;=650,"A",IF(C6="","","B"))</f>
        <v/>
      </c>
      <c r="B6" s="8" t="s">
        <v>4</v>
      </c>
      <c r="C6" s="9"/>
      <c r="D6" s="11"/>
    </row>
    <row r="7" spans="1:8" x14ac:dyDescent="0.4">
      <c r="A7" s="7" t="str">
        <f>IF(C7&gt;=700,"A",IF(C7="","","B"))</f>
        <v/>
      </c>
      <c r="B7" s="8" t="s">
        <v>5</v>
      </c>
      <c r="C7" s="9"/>
      <c r="D7" s="11"/>
    </row>
    <row r="8" spans="1:8" x14ac:dyDescent="0.4">
      <c r="A8" s="7" t="str">
        <f>IF(C8&gt;=650,"A",IF(C8="","","B"))</f>
        <v/>
      </c>
      <c r="B8" s="8" t="s">
        <v>6</v>
      </c>
      <c r="C8" s="9"/>
      <c r="D8" s="11"/>
    </row>
    <row r="9" spans="1:8" x14ac:dyDescent="0.4">
      <c r="A9" s="7" t="str">
        <f>IF(C9&gt;=650,"A",IF(C9="","","B"))</f>
        <v/>
      </c>
      <c r="B9" s="8" t="s">
        <v>7</v>
      </c>
      <c r="C9" s="9"/>
      <c r="D9" s="11"/>
    </row>
    <row r="10" spans="1:8" x14ac:dyDescent="0.4">
      <c r="A10" s="7" t="str">
        <f>IF(C10&gt;=850,"S",IF(C10&gt;=650,"A",IF(C10="","","B")))</f>
        <v/>
      </c>
      <c r="B10" s="8" t="s">
        <v>8</v>
      </c>
      <c r="C10" s="9"/>
      <c r="D10" s="11"/>
    </row>
    <row r="11" spans="1:8" x14ac:dyDescent="0.4">
      <c r="A11" s="7" t="str">
        <f>IF(C11&gt;=850,"S",IF(C11&gt;=650,"A",IF(C11="","","B")))</f>
        <v/>
      </c>
      <c r="B11" s="8" t="s">
        <v>9</v>
      </c>
      <c r="C11" s="9"/>
      <c r="D11" s="11"/>
    </row>
    <row r="12" spans="1:8" x14ac:dyDescent="0.4">
      <c r="A12" s="7" t="str">
        <f>IF(C12&gt;=650,"A",IF(C12="","","B"))</f>
        <v/>
      </c>
      <c r="B12" s="8" t="s">
        <v>10</v>
      </c>
      <c r="C12" s="9"/>
      <c r="D12" s="11"/>
    </row>
    <row r="13" spans="1:8" x14ac:dyDescent="0.4">
      <c r="A13" s="7" t="str">
        <f>IF(C13&gt;=700,"A",IF(C13="","","B"))</f>
        <v/>
      </c>
      <c r="B13" s="8" t="s">
        <v>11</v>
      </c>
      <c r="C13" s="9"/>
      <c r="D13" s="11"/>
    </row>
    <row r="14" spans="1:8" x14ac:dyDescent="0.4">
      <c r="A14" s="7" t="str">
        <f>IF(C14&gt;=650,"A",IF(C14="","","B"))</f>
        <v/>
      </c>
      <c r="B14" s="8" t="s">
        <v>12</v>
      </c>
      <c r="C14" s="9"/>
      <c r="D14" s="11"/>
    </row>
    <row r="15" spans="1:8" x14ac:dyDescent="0.4">
      <c r="A15" s="7" t="str">
        <f>IF(AND(C15&gt;=850,D15&gt;=10),"S",IF(AND(C15&gt;=700,D15&gt;=3),"A",IF(C15="","","B")))</f>
        <v/>
      </c>
      <c r="B15" s="8" t="s">
        <v>13</v>
      </c>
      <c r="C15" s="9"/>
      <c r="D15" s="10"/>
    </row>
    <row r="16" spans="1:8" x14ac:dyDescent="0.4">
      <c r="A16" s="7" t="str">
        <f>IF(C16&gt;=700,"A",IF(C16="","","B"))</f>
        <v/>
      </c>
      <c r="B16" s="8" t="s">
        <v>14</v>
      </c>
      <c r="C16" s="9"/>
      <c r="D16" s="11"/>
    </row>
    <row r="17" spans="1:5" x14ac:dyDescent="0.4">
      <c r="A17" s="7" t="str">
        <f>IF(C17&gt;=650,"A",IF(C17="","","B"))</f>
        <v/>
      </c>
      <c r="B17" s="8" t="s">
        <v>15</v>
      </c>
      <c r="C17" s="9"/>
      <c r="D17" s="11"/>
    </row>
    <row r="18" spans="1:5" x14ac:dyDescent="0.4">
      <c r="A18" s="7" t="str">
        <f>IF(C18&gt;=650,"A",IF(C18="","","B"))</f>
        <v/>
      </c>
      <c r="B18" s="8" t="s">
        <v>16</v>
      </c>
      <c r="C18" s="9"/>
      <c r="D18" s="11"/>
    </row>
    <row r="19" spans="1:5" x14ac:dyDescent="0.4">
      <c r="A19" s="7" t="str">
        <f>IF(C19&gt;=650,"A",IF(C19="","","B"))</f>
        <v/>
      </c>
      <c r="B19" s="8" t="s">
        <v>17</v>
      </c>
      <c r="C19" s="9"/>
      <c r="D19" s="11"/>
    </row>
    <row r="20" spans="1:5" x14ac:dyDescent="0.4">
      <c r="A20" s="7" t="str">
        <f>IF(C20&gt;=650,"A",IF(C20="","","B"))</f>
        <v/>
      </c>
      <c r="B20" s="8" t="s">
        <v>18</v>
      </c>
      <c r="C20" s="9"/>
      <c r="D20" s="11"/>
    </row>
    <row r="21" spans="1:5" x14ac:dyDescent="0.4">
      <c r="A21" s="7" t="str">
        <f>IF(C21&gt;=650,"A",IF(C21="","","B"))</f>
        <v/>
      </c>
      <c r="B21" s="8" t="s">
        <v>19</v>
      </c>
      <c r="C21" s="9"/>
      <c r="D21" s="11"/>
    </row>
    <row r="22" spans="1:5" x14ac:dyDescent="0.4">
      <c r="A22" s="7" t="str">
        <f>IF(C22&gt;=850,"S",IF(C22&gt;=650,"A",IF(C22="","","B")))</f>
        <v/>
      </c>
      <c r="B22" s="8" t="s">
        <v>20</v>
      </c>
      <c r="C22" s="9"/>
      <c r="D22" s="11"/>
    </row>
    <row r="23" spans="1:5" x14ac:dyDescent="0.4">
      <c r="A23" s="7" t="str">
        <f>IF(C23&gt;=650,"A",IF(C23="","","B"))</f>
        <v/>
      </c>
      <c r="B23" s="8" t="s">
        <v>21</v>
      </c>
      <c r="C23" s="9"/>
      <c r="D23" s="11"/>
    </row>
    <row r="24" spans="1:5" x14ac:dyDescent="0.4">
      <c r="A24" s="7" t="str">
        <f>IF(C24&gt;=850,"S",IF(C24&gt;=650,"A",IF(C24="","","B")))</f>
        <v/>
      </c>
      <c r="B24" s="8" t="s">
        <v>22</v>
      </c>
      <c r="C24" s="9"/>
      <c r="D24" s="11"/>
    </row>
    <row r="25" spans="1:5" x14ac:dyDescent="0.4">
      <c r="A25" s="7" t="str">
        <f>IF(C25&gt;=650,"A",IF(C25="","","B"))</f>
        <v/>
      </c>
      <c r="B25" s="8" t="s">
        <v>23</v>
      </c>
      <c r="C25" s="9"/>
      <c r="D25" s="11"/>
    </row>
    <row r="26" spans="1:5" x14ac:dyDescent="0.4">
      <c r="A26" s="7" t="str">
        <f>IF(C26&gt;=650,"A",IF(C26="","","B"))</f>
        <v/>
      </c>
      <c r="B26" s="8" t="s">
        <v>24</v>
      </c>
      <c r="C26" s="9"/>
      <c r="D26" s="11"/>
    </row>
    <row r="27" spans="1:5" x14ac:dyDescent="0.4">
      <c r="A27" s="7" t="str">
        <f>IF(C27&gt;=650,"A",IF(C27="","","B"))</f>
        <v/>
      </c>
      <c r="B27" s="8" t="s">
        <v>25</v>
      </c>
      <c r="C27" s="9"/>
      <c r="D27" s="11"/>
    </row>
    <row r="28" spans="1:5" x14ac:dyDescent="0.4">
      <c r="A28" s="7" t="str">
        <f>IF(AND(C28&gt;=850,D28&gt;=11),"S",IF(AND(C28&gt;=700,D28&gt;=4),"A",IF(AND(C28&gt;=550,D28&gt;=1),"B",IF(C28="","","C"))))</f>
        <v/>
      </c>
      <c r="B28" s="8" t="s">
        <v>26</v>
      </c>
      <c r="C28" s="9"/>
      <c r="D28" s="10"/>
    </row>
    <row r="29" spans="1:5" x14ac:dyDescent="0.4">
      <c r="A29" s="7" t="str">
        <f>IF(C29&gt;=650,"A",IF(C29="","","B"))</f>
        <v/>
      </c>
      <c r="B29" s="8" t="s">
        <v>27</v>
      </c>
      <c r="C29" s="9"/>
      <c r="D29" s="11"/>
    </row>
    <row r="30" spans="1:5" x14ac:dyDescent="0.4">
      <c r="A30" s="7" t="str">
        <f>IF(C30&gt;=650,"A",IF(C30="","","B"))</f>
        <v/>
      </c>
      <c r="B30" s="8" t="s">
        <v>29</v>
      </c>
      <c r="C30" s="9"/>
      <c r="D30" s="11"/>
    </row>
    <row r="31" spans="1:5" x14ac:dyDescent="0.4">
      <c r="A31" s="7" t="str">
        <f>IF(C31&gt;=700,"A",IF(C31="","","B"))</f>
        <v/>
      </c>
      <c r="B31" s="8" t="s">
        <v>28</v>
      </c>
      <c r="C31" s="9"/>
      <c r="D31" s="11"/>
    </row>
    <row r="32" spans="1:5" x14ac:dyDescent="0.4">
      <c r="A32" s="12"/>
      <c r="B32" s="13" t="s">
        <v>32</v>
      </c>
      <c r="C32" s="14"/>
      <c r="D32" s="15"/>
      <c r="E32" s="3" t="s">
        <v>34</v>
      </c>
    </row>
  </sheetData>
  <sheetProtection algorithmName="SHA-512" hashValue="r5BBAJB8BrXyoRH6pmYr4Atf01WP7f2dobq4fkKrHWwyZjqrkmTvgE8i2NM8uR+2ti+O6M9xWco82865JbAQmw==" saltValue="iRAlO36Y2uBeNfY5NQu+9w==" spinCount="100000" sheet="1" objects="1" scenarios="1"/>
  <phoneticPr fontId="1"/>
  <pageMargins left="0.7" right="0.7" top="0.75" bottom="0.75" header="0.3" footer="0.3"/>
  <pageSetup paperSize="9" scale="5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H32"/>
  <sheetViews>
    <sheetView view="pageBreakPreview" zoomScale="85" zoomScaleNormal="100" zoomScaleSheetLayoutView="85" workbookViewId="0">
      <pane ySplit="2" topLeftCell="A3" activePane="bottomLeft" state="frozen"/>
      <selection activeCell="C2" sqref="C2"/>
      <selection pane="bottomLeft" activeCell="D4" sqref="D4"/>
    </sheetView>
  </sheetViews>
  <sheetFormatPr defaultRowHeight="21" x14ac:dyDescent="0.4"/>
  <cols>
    <col min="1" max="1" width="12.75" style="16" customWidth="1"/>
    <col min="2" max="2" width="38" style="3" bestFit="1" customWidth="1"/>
    <col min="3" max="3" width="23.75" style="3" bestFit="1" customWidth="1"/>
    <col min="4" max="4" width="17.5" style="3" bestFit="1" customWidth="1"/>
    <col min="5" max="16384" width="9" style="3"/>
  </cols>
  <sheetData>
    <row r="1" spans="1:8" ht="40.5" customHeight="1" x14ac:dyDescent="0.4">
      <c r="A1" s="3" t="s">
        <v>30</v>
      </c>
      <c r="H1" s="4"/>
    </row>
    <row r="2" spans="1:8" ht="26.25" customHeight="1" x14ac:dyDescent="0.4">
      <c r="A2" s="5" t="s">
        <v>33</v>
      </c>
      <c r="B2" s="5" t="s">
        <v>31</v>
      </c>
      <c r="C2" s="5" t="s">
        <v>37</v>
      </c>
      <c r="D2" s="6" t="s">
        <v>0</v>
      </c>
    </row>
    <row r="3" spans="1:8" x14ac:dyDescent="0.4">
      <c r="A3" s="7" t="str">
        <f>IF(AND(C3&gt;=850,D3&gt;=11),"S",IF(AND(C3&gt;=700,D3&gt;=4),"A",IF(AND(C3&gt;=550,D3&gt;=1),"B",IF(C3="","","C"))))</f>
        <v/>
      </c>
      <c r="B3" s="8" t="s">
        <v>1</v>
      </c>
      <c r="C3" s="1"/>
      <c r="D3" s="2"/>
    </row>
    <row r="4" spans="1:8" x14ac:dyDescent="0.4">
      <c r="A4" s="7" t="str">
        <f>IF(AND(C4&gt;=850,D4&gt;=7),"S",IF(AND(C4&gt;=700,D4&gt;=3),"A",IF(AND(C4&gt;=550,D4&gt;=1),"B",IF(C4="","","C"))))</f>
        <v/>
      </c>
      <c r="B4" s="8" t="s">
        <v>2</v>
      </c>
      <c r="C4" s="1"/>
      <c r="D4" s="2"/>
    </row>
    <row r="5" spans="1:8" x14ac:dyDescent="0.4">
      <c r="A5" s="7" t="str">
        <f>IF(C5&gt;=650,"A",IF(C5="","","B"))</f>
        <v/>
      </c>
      <c r="B5" s="8" t="s">
        <v>3</v>
      </c>
      <c r="C5" s="1"/>
      <c r="D5" s="11"/>
    </row>
    <row r="6" spans="1:8" x14ac:dyDescent="0.4">
      <c r="A6" s="7" t="str">
        <f>IF(C6&gt;=650,"A",IF(C6="","","B"))</f>
        <v/>
      </c>
      <c r="B6" s="8" t="s">
        <v>4</v>
      </c>
      <c r="C6" s="1"/>
      <c r="D6" s="11"/>
    </row>
    <row r="7" spans="1:8" x14ac:dyDescent="0.4">
      <c r="A7" s="7" t="str">
        <f>IF(C7&gt;=700,"A",IF(C7="","","B"))</f>
        <v/>
      </c>
      <c r="B7" s="8" t="s">
        <v>5</v>
      </c>
      <c r="C7" s="1"/>
      <c r="D7" s="11"/>
    </row>
    <row r="8" spans="1:8" x14ac:dyDescent="0.4">
      <c r="A8" s="7" t="str">
        <f>IF(C8&gt;=650,"A",IF(C8="","","B"))</f>
        <v/>
      </c>
      <c r="B8" s="8" t="s">
        <v>6</v>
      </c>
      <c r="C8" s="1"/>
      <c r="D8" s="11"/>
    </row>
    <row r="9" spans="1:8" x14ac:dyDescent="0.4">
      <c r="A9" s="7" t="str">
        <f>IF(C9&gt;=650,"A",IF(C9="","","B"))</f>
        <v/>
      </c>
      <c r="B9" s="8" t="s">
        <v>7</v>
      </c>
      <c r="C9" s="1"/>
      <c r="D9" s="11"/>
    </row>
    <row r="10" spans="1:8" x14ac:dyDescent="0.4">
      <c r="A10" s="7" t="str">
        <f>IF(C10&gt;=850,"S",IF(C10&gt;=650,"A",IF(C10="","","B")))</f>
        <v/>
      </c>
      <c r="B10" s="8" t="s">
        <v>8</v>
      </c>
      <c r="C10" s="1"/>
      <c r="D10" s="11"/>
    </row>
    <row r="11" spans="1:8" x14ac:dyDescent="0.4">
      <c r="A11" s="7" t="str">
        <f>IF(C11&gt;=850,"S",IF(C11&gt;=650,"A",IF(C11="","","B")))</f>
        <v/>
      </c>
      <c r="B11" s="8" t="s">
        <v>9</v>
      </c>
      <c r="C11" s="1"/>
      <c r="D11" s="11"/>
    </row>
    <row r="12" spans="1:8" x14ac:dyDescent="0.4">
      <c r="A12" s="7" t="str">
        <f>IF(C12&gt;=650,"A",IF(C12="","","B"))</f>
        <v/>
      </c>
      <c r="B12" s="8" t="s">
        <v>10</v>
      </c>
      <c r="C12" s="1"/>
      <c r="D12" s="11"/>
    </row>
    <row r="13" spans="1:8" x14ac:dyDescent="0.4">
      <c r="A13" s="7" t="str">
        <f>IF(C13&gt;=700,"A",IF(C13="","","B"))</f>
        <v/>
      </c>
      <c r="B13" s="8" t="s">
        <v>11</v>
      </c>
      <c r="C13" s="1"/>
      <c r="D13" s="11"/>
    </row>
    <row r="14" spans="1:8" x14ac:dyDescent="0.4">
      <c r="A14" s="7" t="str">
        <f>IF(C14&gt;=650,"A",IF(C14="","","B"))</f>
        <v/>
      </c>
      <c r="B14" s="8" t="s">
        <v>12</v>
      </c>
      <c r="C14" s="1"/>
      <c r="D14" s="11"/>
    </row>
    <row r="15" spans="1:8" x14ac:dyDescent="0.4">
      <c r="A15" s="7" t="str">
        <f>IF(AND(C15&gt;=850,D15&gt;=10),"S",IF(AND(C15&gt;=700,D15&gt;=3),"A",IF(C15="","","B")))</f>
        <v/>
      </c>
      <c r="B15" s="8" t="s">
        <v>13</v>
      </c>
      <c r="C15" s="1"/>
      <c r="D15" s="2"/>
    </row>
    <row r="16" spans="1:8" x14ac:dyDescent="0.4">
      <c r="A16" s="7" t="str">
        <f>IF(C16&gt;=700,"A",IF(C16="","","B"))</f>
        <v/>
      </c>
      <c r="B16" s="8" t="s">
        <v>14</v>
      </c>
      <c r="C16" s="1"/>
      <c r="D16" s="11"/>
    </row>
    <row r="17" spans="1:5" x14ac:dyDescent="0.4">
      <c r="A17" s="7" t="str">
        <f>IF(C17&gt;=650,"A",IF(C17="","","B"))</f>
        <v/>
      </c>
      <c r="B17" s="8" t="s">
        <v>15</v>
      </c>
      <c r="C17" s="1"/>
      <c r="D17" s="11"/>
    </row>
    <row r="18" spans="1:5" x14ac:dyDescent="0.4">
      <c r="A18" s="7" t="str">
        <f>IF(C18&gt;=650,"A",IF(C18="","","B"))</f>
        <v/>
      </c>
      <c r="B18" s="8" t="s">
        <v>16</v>
      </c>
      <c r="C18" s="1"/>
      <c r="D18" s="11"/>
    </row>
    <row r="19" spans="1:5" x14ac:dyDescent="0.4">
      <c r="A19" s="7" t="str">
        <f>IF(C19&gt;=650,"A",IF(C19="","","B"))</f>
        <v/>
      </c>
      <c r="B19" s="8" t="s">
        <v>17</v>
      </c>
      <c r="C19" s="1"/>
      <c r="D19" s="11"/>
    </row>
    <row r="20" spans="1:5" x14ac:dyDescent="0.4">
      <c r="A20" s="7" t="str">
        <f>IF(C20&gt;=650,"A",IF(C20="","","B"))</f>
        <v/>
      </c>
      <c r="B20" s="8" t="s">
        <v>18</v>
      </c>
      <c r="C20" s="1"/>
      <c r="D20" s="11"/>
    </row>
    <row r="21" spans="1:5" x14ac:dyDescent="0.4">
      <c r="A21" s="7" t="str">
        <f>IF(C21&gt;=650,"A",IF(C21="","","B"))</f>
        <v/>
      </c>
      <c r="B21" s="8" t="s">
        <v>19</v>
      </c>
      <c r="C21" s="1"/>
      <c r="D21" s="11"/>
    </row>
    <row r="22" spans="1:5" x14ac:dyDescent="0.4">
      <c r="A22" s="7" t="str">
        <f>IF(C22&gt;=850,"S",IF(C22&gt;=650,"A",IF(C22="","","B")))</f>
        <v/>
      </c>
      <c r="B22" s="8" t="s">
        <v>20</v>
      </c>
      <c r="C22" s="1"/>
      <c r="D22" s="11"/>
    </row>
    <row r="23" spans="1:5" x14ac:dyDescent="0.4">
      <c r="A23" s="7" t="str">
        <f>IF(C23&gt;=650,"A",IF(C23="","","B"))</f>
        <v/>
      </c>
      <c r="B23" s="8" t="s">
        <v>21</v>
      </c>
      <c r="C23" s="1"/>
      <c r="D23" s="11"/>
    </row>
    <row r="24" spans="1:5" x14ac:dyDescent="0.4">
      <c r="A24" s="7" t="str">
        <f>IF(C24&gt;=850,"S",IF(C24&gt;=650,"A",IF(C24="","","B")))</f>
        <v/>
      </c>
      <c r="B24" s="8" t="s">
        <v>22</v>
      </c>
      <c r="C24" s="1"/>
      <c r="D24" s="11"/>
    </row>
    <row r="25" spans="1:5" x14ac:dyDescent="0.4">
      <c r="A25" s="7" t="str">
        <f>IF(C25&gt;=650,"A",IF(C25="","","B"))</f>
        <v/>
      </c>
      <c r="B25" s="8" t="s">
        <v>23</v>
      </c>
      <c r="C25" s="1"/>
      <c r="D25" s="11"/>
    </row>
    <row r="26" spans="1:5" x14ac:dyDescent="0.4">
      <c r="A26" s="7" t="str">
        <f>IF(C26&gt;=650,"A",IF(C26="","","B"))</f>
        <v/>
      </c>
      <c r="B26" s="8" t="s">
        <v>24</v>
      </c>
      <c r="C26" s="1"/>
      <c r="D26" s="11"/>
    </row>
    <row r="27" spans="1:5" x14ac:dyDescent="0.4">
      <c r="A27" s="7" t="str">
        <f>IF(C27&gt;=650,"A",IF(C27="","","B"))</f>
        <v/>
      </c>
      <c r="B27" s="8" t="s">
        <v>25</v>
      </c>
      <c r="C27" s="1"/>
      <c r="D27" s="11"/>
    </row>
    <row r="28" spans="1:5" x14ac:dyDescent="0.4">
      <c r="A28" s="7" t="str">
        <f>IF(AND(C28&gt;=850,D28&gt;=11),"S",IF(AND(C28&gt;=700,D28&gt;=4),"A",IF(AND(C28&gt;=550,D28&gt;=1),"B",IF(C28="","","C"))))</f>
        <v/>
      </c>
      <c r="B28" s="8" t="s">
        <v>26</v>
      </c>
      <c r="C28" s="1"/>
      <c r="D28" s="2"/>
    </row>
    <row r="29" spans="1:5" x14ac:dyDescent="0.4">
      <c r="A29" s="7" t="str">
        <f>IF(C29&gt;=650,"A",IF(C29="","","B"))</f>
        <v/>
      </c>
      <c r="B29" s="8" t="s">
        <v>27</v>
      </c>
      <c r="C29" s="1"/>
      <c r="D29" s="11"/>
    </row>
    <row r="30" spans="1:5" x14ac:dyDescent="0.4">
      <c r="A30" s="7" t="str">
        <f>IF(C30&gt;=650,"A",IF(C30="","","B"))</f>
        <v/>
      </c>
      <c r="B30" s="8" t="s">
        <v>29</v>
      </c>
      <c r="C30" s="1"/>
      <c r="D30" s="11"/>
    </row>
    <row r="31" spans="1:5" x14ac:dyDescent="0.4">
      <c r="A31" s="7" t="str">
        <f>IF(C31&gt;=700,"A",IF(C31="","","B"))</f>
        <v/>
      </c>
      <c r="B31" s="8" t="s">
        <v>28</v>
      </c>
      <c r="C31" s="1"/>
      <c r="D31" s="11"/>
    </row>
    <row r="32" spans="1:5" x14ac:dyDescent="0.4">
      <c r="A32" s="12"/>
      <c r="B32" s="13" t="s">
        <v>32</v>
      </c>
      <c r="C32" s="14"/>
      <c r="D32" s="15"/>
      <c r="E32" s="3" t="s">
        <v>34</v>
      </c>
    </row>
  </sheetData>
  <sheetProtection algorithmName="SHA-512" hashValue="hiwYckR8Hw9aRuYZRjdcV4/2eFyi6hWUsnBwG1fYXZAnpbbUFzBOxqnKujRa6QXvjC7ivEdskd6Z5xjV2dsecQ==" saltValue="3vA06TBw0Zq7r84lhUYB3w==" spinCount="100000" sheet="1" objects="1" scenarios="1"/>
  <phoneticPr fontId="1"/>
  <pageMargins left="0.7" right="0.7" top="0.75" bottom="0.75" header="0.3" footer="0.3"/>
  <pageSetup paperSize="9" scale="8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判別ツール</vt:lpstr>
      <vt:lpstr>記入例!Print_Area</vt:lpstr>
      <vt:lpstr>判別ツール!Print_Area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大友　健司</dc:creator>
  <cp:lastModifiedBy>大友　健司</cp:lastModifiedBy>
  <cp:lastPrinted>2023-03-01T08:07:26Z</cp:lastPrinted>
  <dcterms:created xsi:type="dcterms:W3CDTF">2023-01-12T01:09:21Z</dcterms:created>
  <dcterms:modified xsi:type="dcterms:W3CDTF">2023-03-01T08:07:27Z</dcterms:modified>
</cp:coreProperties>
</file>