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mnfilesv\10355000地域ビジネス支援課\91 地域ビジネス支援係\151 中小企業振興資金融資制度\01_融資関係\R07fy\05_利子補給関係\12_申請様式\"/>
    </mc:Choice>
  </mc:AlternateContent>
  <xr:revisionPtr revIDLastSave="0" documentId="13_ncr:1_{D7965AA7-9D76-4303-BF39-58E320F9914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【別紙2】計算書" sheetId="1" r:id="rId1"/>
    <sheet name="記載例①R7借入" sheetId="9" r:id="rId2"/>
    <sheet name="記載例②R6借入" sheetId="10" r:id="rId3"/>
  </sheets>
  <definedNames>
    <definedName name="_xlnm.Print_Area" localSheetId="0">【別紙2】計算書!$A$1:$S$58</definedName>
    <definedName name="_xlnm.Print_Area" localSheetId="1">記載例①R7借入!$A$1:$S$58</definedName>
    <definedName name="_xlnm.Print_Area" localSheetId="2">記載例②R6借入!$A$1:$S$58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0" l="1"/>
  <c r="X11" i="10" s="1"/>
  <c r="X15" i="10" s="1"/>
  <c r="M46" i="10"/>
  <c r="B42" i="10"/>
  <c r="M41" i="10"/>
  <c r="H24" i="10"/>
  <c r="H45" i="10" s="1"/>
  <c r="H23" i="10"/>
  <c r="H41" i="10" s="1"/>
  <c r="X12" i="10"/>
  <c r="V11" i="10"/>
  <c r="V15" i="10" s="1"/>
  <c r="M46" i="9"/>
  <c r="B42" i="9"/>
  <c r="M41" i="9"/>
  <c r="H24" i="9"/>
  <c r="H45" i="9" s="1"/>
  <c r="H23" i="9"/>
  <c r="H41" i="9" s="1"/>
  <c r="X12" i="9"/>
  <c r="M12" i="9"/>
  <c r="X11" i="9" s="1"/>
  <c r="V11" i="9"/>
  <c r="V15" i="9" s="1"/>
  <c r="X15" i="9" l="1"/>
  <c r="F15" i="9" s="1"/>
  <c r="E38" i="9" s="1"/>
  <c r="R42" i="10"/>
  <c r="Q49" i="10" s="1"/>
  <c r="F15" i="10"/>
  <c r="E38" i="10" s="1"/>
  <c r="R42" i="9"/>
  <c r="Q49" i="9" s="1"/>
  <c r="X12" i="1" l="1"/>
  <c r="V11" i="1"/>
  <c r="V15" i="1" s="1"/>
  <c r="M12" i="1"/>
  <c r="X11" i="1" s="1"/>
  <c r="X15" i="1" l="1"/>
  <c r="F15" i="1" s="1"/>
  <c r="M41" i="1" l="1"/>
  <c r="M46" i="1" l="1"/>
  <c r="B42" i="1"/>
  <c r="E38" i="1"/>
  <c r="H24" i="1"/>
  <c r="H45" i="1" s="1"/>
  <c r="H23" i="1"/>
  <c r="H41" i="1" s="1"/>
  <c r="R42" i="1" l="1"/>
  <c r="Q49" i="1" s="1"/>
</calcChain>
</file>

<file path=xl/sharedStrings.xml><?xml version="1.0" encoding="utf-8"?>
<sst xmlns="http://schemas.openxmlformats.org/spreadsheetml/2006/main" count="189" uniqueCount="61">
  <si>
    <t>別紙２</t>
    <rPh sb="0" eb="2">
      <t>ベッシ</t>
    </rPh>
    <phoneticPr fontId="3"/>
  </si>
  <si>
    <t>利子補給金申請額の計算書</t>
    <phoneticPr fontId="3"/>
  </si>
  <si>
    <t>申請者　　　住所</t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</si>
  <si>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</si>
  <si>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</si>
  <si>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１．基本データ</t>
    <rPh sb="2" eb="4">
      <t>キホン</t>
    </rPh>
    <phoneticPr fontId="3"/>
  </si>
  <si>
    <t>借入日</t>
    <rPh sb="0" eb="2">
      <t>カリイレ</t>
    </rPh>
    <rPh sb="2" eb="3">
      <t>ビ</t>
    </rPh>
    <phoneticPr fontId="3"/>
  </si>
  <si>
    <t>利子支払日</t>
    <phoneticPr fontId="3"/>
  </si>
  <si>
    <t>初回利子支払日</t>
    <rPh sb="0" eb="2">
      <t>ショカイ</t>
    </rPh>
    <rPh sb="2" eb="4">
      <t>リシ</t>
    </rPh>
    <rPh sb="4" eb="6">
      <t>シハラ</t>
    </rPh>
    <rPh sb="6" eb="7">
      <t>ヒ</t>
    </rPh>
    <phoneticPr fontId="3"/>
  </si>
  <si>
    <t>初回から起算して12か月後の日付</t>
    <rPh sb="0" eb="2">
      <t>ショカイ</t>
    </rPh>
    <rPh sb="4" eb="6">
      <t>キサン</t>
    </rPh>
    <rPh sb="11" eb="13">
      <t>ゲツゴ</t>
    </rPh>
    <rPh sb="14" eb="16">
      <t>ヒヅケ</t>
    </rPh>
    <phoneticPr fontId="3"/>
  </si>
  <si>
    <t>２．使用データ</t>
    <rPh sb="2" eb="4">
      <t>シヨウ</t>
    </rPh>
    <phoneticPr fontId="3"/>
  </si>
  <si>
    <t>対象期間</t>
    <rPh sb="0" eb="2">
      <t>タイショウ</t>
    </rPh>
    <rPh sb="2" eb="4">
      <t>キカン</t>
    </rPh>
    <phoneticPr fontId="3"/>
  </si>
  <si>
    <t>対象期間における
支払利子額</t>
    <rPh sb="0" eb="2">
      <t>タイショウ</t>
    </rPh>
    <rPh sb="2" eb="4">
      <t>キカン</t>
    </rPh>
    <rPh sb="9" eb="11">
      <t>シハライ</t>
    </rPh>
    <rPh sb="11" eb="13">
      <t>リシ</t>
    </rPh>
    <rPh sb="13" eb="14">
      <t>ガク</t>
    </rPh>
    <phoneticPr fontId="3"/>
  </si>
  <si>
    <t>対象利率（％）</t>
    <rPh sb="0" eb="2">
      <t>タイショウ</t>
    </rPh>
    <rPh sb="2" eb="4">
      <t>リリツ</t>
    </rPh>
    <phoneticPr fontId="3"/>
  </si>
  <si>
    <t>借入金額</t>
    <rPh sb="0" eb="2">
      <t>カリイレ</t>
    </rPh>
    <rPh sb="2" eb="4">
      <t>キンガク</t>
    </rPh>
    <phoneticPr fontId="3"/>
  </si>
  <si>
    <t>Ａ</t>
    <phoneticPr fontId="3"/>
  </si>
  <si>
    <t>借換完済した債務残高</t>
    <rPh sb="0" eb="2">
      <t>カリカエ</t>
    </rPh>
    <rPh sb="2" eb="4">
      <t>カンサイ</t>
    </rPh>
    <rPh sb="6" eb="8">
      <t>サイム</t>
    </rPh>
    <rPh sb="8" eb="10">
      <t>ザンダカ</t>
    </rPh>
    <phoneticPr fontId="3"/>
  </si>
  <si>
    <t>Ｂ</t>
    <phoneticPr fontId="3"/>
  </si>
  <si>
    <t>＜利子補給金補正値（Ｃ）＞</t>
    <rPh sb="1" eb="3">
      <t>リシ</t>
    </rPh>
    <rPh sb="3" eb="5">
      <t>ホキュウ</t>
    </rPh>
    <rPh sb="5" eb="6">
      <t>キン</t>
    </rPh>
    <rPh sb="6" eb="8">
      <t>ホセイ</t>
    </rPh>
    <rPh sb="8" eb="9">
      <t>チ</t>
    </rPh>
    <phoneticPr fontId="3"/>
  </si>
  <si>
    <t>Ａ－Ｂ</t>
    <phoneticPr fontId="3"/>
  </si>
  <si>
    <t>＝</t>
    <phoneticPr fontId="3"/>
  </si>
  <si>
    <t>Ｃ</t>
    <phoneticPr fontId="3"/>
  </si>
  <si>
    <t>Ａ</t>
    <phoneticPr fontId="3"/>
  </si>
  <si>
    <t>※利子補給金補正値は、分数のまま計算式に使用します。</t>
    <rPh sb="1" eb="3">
      <t>リシ</t>
    </rPh>
    <rPh sb="3" eb="5">
      <t>ホキュウ</t>
    </rPh>
    <rPh sb="5" eb="6">
      <t>キン</t>
    </rPh>
    <rPh sb="6" eb="9">
      <t>ホセイチ</t>
    </rPh>
    <rPh sb="11" eb="13">
      <t>ブンスウ</t>
    </rPh>
    <rPh sb="16" eb="19">
      <t>ケイサンシキ</t>
    </rPh>
    <rPh sb="20" eb="22">
      <t>シヨウ</t>
    </rPh>
    <phoneticPr fontId="3"/>
  </si>
  <si>
    <t>貸付利率（％）</t>
    <rPh sb="0" eb="2">
      <t>カシツケ</t>
    </rPh>
    <rPh sb="2" eb="4">
      <t>リリツ</t>
    </rPh>
    <phoneticPr fontId="3"/>
  </si>
  <si>
    <t>３．申請額の計算</t>
    <rPh sb="2" eb="5">
      <t>シンセイガク</t>
    </rPh>
    <rPh sb="6" eb="8">
      <t>ケイサン</t>
    </rPh>
    <phoneticPr fontId="3"/>
  </si>
  <si>
    <t>＜計算式＞</t>
    <rPh sb="1" eb="4">
      <t>ケイサンシキ</t>
    </rPh>
    <phoneticPr fontId="3"/>
  </si>
  <si>
    <t>支払利子額</t>
    <rPh sb="0" eb="2">
      <t>シハライ</t>
    </rPh>
    <rPh sb="2" eb="4">
      <t>リシ</t>
    </rPh>
    <rPh sb="4" eb="5">
      <t>ガク</t>
    </rPh>
    <phoneticPr fontId="3"/>
  </si>
  <si>
    <t>×</t>
    <phoneticPr fontId="3"/>
  </si>
  <si>
    <r>
      <t>利子補給金補正値（</t>
    </r>
    <r>
      <rPr>
        <b/>
        <sz val="14"/>
        <color theme="1"/>
        <rFont val="ＭＳ Ｐゴシック"/>
        <family val="3"/>
        <charset val="128"/>
        <scheme val="minor"/>
      </rPr>
      <t>Ｃ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2">
      <t>リシ</t>
    </rPh>
    <rPh sb="2" eb="4">
      <t>ホキュウ</t>
    </rPh>
    <rPh sb="4" eb="5">
      <t>キン</t>
    </rPh>
    <rPh sb="5" eb="8">
      <t>ホセイチ</t>
    </rPh>
    <phoneticPr fontId="3"/>
  </si>
  <si>
    <t>×</t>
    <phoneticPr fontId="3"/>
  </si>
  <si>
    <t>対象利率</t>
    <rPh sb="0" eb="2">
      <t>タイショウ</t>
    </rPh>
    <rPh sb="2" eb="4">
      <t>リリツ</t>
    </rPh>
    <phoneticPr fontId="3"/>
  </si>
  <si>
    <t>＝</t>
    <phoneticPr fontId="3"/>
  </si>
  <si>
    <t>申請額</t>
    <rPh sb="0" eb="3">
      <t>シンセイガク</t>
    </rPh>
    <phoneticPr fontId="3"/>
  </si>
  <si>
    <t>貸付利率</t>
    <rPh sb="0" eb="4">
      <t>カシツケリリツ</t>
    </rPh>
    <phoneticPr fontId="3"/>
  </si>
  <si>
    <t>（1）支払利子額　</t>
    <rPh sb="3" eb="5">
      <t>シハライ</t>
    </rPh>
    <rPh sb="5" eb="7">
      <t>リシ</t>
    </rPh>
    <rPh sb="7" eb="8">
      <t>ガク</t>
    </rPh>
    <phoneticPr fontId="3"/>
  </si>
  <si>
    <t>C</t>
    <phoneticPr fontId="3"/>
  </si>
  <si>
    <t>×</t>
    <phoneticPr fontId="3"/>
  </si>
  <si>
    <t>＝</t>
    <phoneticPr fontId="3"/>
  </si>
  <si>
    <t>※１円未満切り捨て</t>
    <rPh sb="2" eb="3">
      <t>エン</t>
    </rPh>
    <rPh sb="3" eb="5">
      <t>ミマン</t>
    </rPh>
    <rPh sb="5" eb="6">
      <t>キ</t>
    </rPh>
    <rPh sb="7" eb="8">
      <t>ス</t>
    </rPh>
    <phoneticPr fontId="3"/>
  </si>
  <si>
    <t>登米市●●町▲▲</t>
    <rPh sb="0" eb="3">
      <t>トメシ</t>
    </rPh>
    <rPh sb="5" eb="6">
      <t>マチ</t>
    </rPh>
    <phoneticPr fontId="3"/>
  </si>
  <si>
    <t>○期間中の支払利子額における補給金申請額</t>
    <rPh sb="1" eb="4">
      <t>キカンチュウ</t>
    </rPh>
    <rPh sb="5" eb="7">
      <t>シハライ</t>
    </rPh>
    <rPh sb="7" eb="9">
      <t>リシ</t>
    </rPh>
    <rPh sb="9" eb="10">
      <t>ガク</t>
    </rPh>
    <rPh sb="14" eb="16">
      <t>ホキュウ</t>
    </rPh>
    <rPh sb="16" eb="17">
      <t>キン</t>
    </rPh>
    <rPh sb="17" eb="20">
      <t>シンセイガク</t>
    </rPh>
    <phoneticPr fontId="3"/>
  </si>
  <si>
    <t>【申請額】</t>
    <rPh sb="1" eb="4">
      <t>シンセイガク</t>
    </rPh>
    <phoneticPr fontId="3"/>
  </si>
  <si>
    <t>申請金額</t>
    <rPh sb="0" eb="2">
      <t>シンセイ</t>
    </rPh>
    <rPh sb="2" eb="4">
      <t>キンガク</t>
    </rPh>
    <phoneticPr fontId="3"/>
  </si>
  <si>
    <r>
      <t xml:space="preserve">（留意事項）
　　① </t>
    </r>
    <r>
      <rPr>
        <u/>
        <sz val="11.5"/>
        <color theme="1"/>
        <rFont val="ＭＳ Ｐゴシック"/>
        <family val="3"/>
        <charset val="128"/>
        <scheme val="minor"/>
      </rPr>
      <t>融資１件につき、計算書１枚となります。</t>
    </r>
    <r>
      <rPr>
        <sz val="11.5"/>
        <color theme="1"/>
        <rFont val="ＭＳ Ｐゴシック"/>
        <family val="3"/>
        <charset val="128"/>
        <scheme val="minor"/>
      </rPr>
      <t xml:space="preserve">
　　　　複数件借入れをしている場合は、それぞれの内容を確認の上、</t>
    </r>
    <r>
      <rPr>
        <u/>
        <sz val="11.5"/>
        <color theme="1"/>
        <rFont val="ＭＳ Ｐゴシック"/>
        <family val="3"/>
        <charset val="128"/>
        <scheme val="minor"/>
      </rPr>
      <t>借入件数分作成してください</t>
    </r>
    <r>
      <rPr>
        <sz val="11.5"/>
        <color theme="1"/>
        <rFont val="ＭＳ Ｐゴシック"/>
        <family val="3"/>
        <charset val="128"/>
        <scheme val="minor"/>
      </rPr>
      <t>。
　　② 支払利子額は、日割り計算は考慮せず、対象期間中に支払った額を記入してください。</t>
    </r>
    <rPh sb="1" eb="3">
      <t>リュウイ</t>
    </rPh>
    <rPh sb="3" eb="5">
      <t>ジコウ</t>
    </rPh>
    <rPh sb="56" eb="58">
      <t>ナイヨウ</t>
    </rPh>
    <phoneticPr fontId="3"/>
  </si>
  <si>
    <t xml:space="preserve">※黄色セルのみ入力してください。自動で申請金額が算出されます。
</t>
    <phoneticPr fontId="3"/>
  </si>
  <si>
    <t>株式会社■■　　　　　　　　　　　　代表取締役　登米　太郎</t>
    <rPh sb="0" eb="4">
      <t>カブシキガイシャ</t>
    </rPh>
    <rPh sb="18" eb="20">
      <t>ダイヒョウ</t>
    </rPh>
    <rPh sb="20" eb="23">
      <t>トリシマリヤク</t>
    </rPh>
    <rPh sb="24" eb="26">
      <t>トメ</t>
    </rPh>
    <rPh sb="27" eb="29">
      <t>タロウ</t>
    </rPh>
    <phoneticPr fontId="3"/>
  </si>
  <si>
    <t>償還期限または完済日</t>
    <rPh sb="0" eb="2">
      <t>ショウカン</t>
    </rPh>
    <rPh sb="2" eb="4">
      <t>キゲン</t>
    </rPh>
    <rPh sb="7" eb="9">
      <t>カンサイ</t>
    </rPh>
    <rPh sb="9" eb="10">
      <t>ビ</t>
    </rPh>
    <phoneticPr fontId="3"/>
  </si>
  <si>
    <t>※借入日、初回利子支払日及び償還期限または完済日は、金融機関にご確認ください。</t>
    <rPh sb="12" eb="13">
      <t>オヨ</t>
    </rPh>
    <rPh sb="14" eb="18">
      <t>ショウカンキゲン</t>
    </rPh>
    <rPh sb="21" eb="24">
      <t>カンサイビ</t>
    </rPh>
    <phoneticPr fontId="3"/>
  </si>
  <si>
    <t>始期</t>
    <rPh sb="0" eb="2">
      <t>シキ</t>
    </rPh>
    <phoneticPr fontId="3"/>
  </si>
  <si>
    <t>終期</t>
    <rPh sb="0" eb="2">
      <t>シュウキ</t>
    </rPh>
    <phoneticPr fontId="3"/>
  </si>
  <si>
    <t>初回利子</t>
    <rPh sb="0" eb="2">
      <t>ショカイ</t>
    </rPh>
    <rPh sb="2" eb="4">
      <t>リシ</t>
    </rPh>
    <phoneticPr fontId="3"/>
  </si>
  <si>
    <t>12か月後</t>
    <rPh sb="3" eb="5">
      <t>ゲツゴ</t>
    </rPh>
    <phoneticPr fontId="3"/>
  </si>
  <si>
    <t>期限or完済日</t>
    <rPh sb="0" eb="2">
      <t>キゲン</t>
    </rPh>
    <rPh sb="4" eb="7">
      <t>カンサイビ</t>
    </rPh>
    <phoneticPr fontId="3"/>
  </si>
  <si>
    <t>年末</t>
    <rPh sb="0" eb="2">
      <t>ネンマツ</t>
    </rPh>
    <phoneticPr fontId="3"/>
  </si>
  <si>
    <t>年始</t>
    <rPh sb="0" eb="2">
      <t>ネンシ</t>
    </rPh>
    <phoneticPr fontId="3"/>
  </si>
  <si>
    <t>※自動で計算されます</t>
    <rPh sb="1" eb="3">
      <t>ジドウ</t>
    </rPh>
    <rPh sb="4" eb="6">
      <t>ケイサン</t>
    </rPh>
    <phoneticPr fontId="3"/>
  </si>
  <si>
    <t>※借換していない場合は、「０」と記入</t>
    <rPh sb="1" eb="3">
      <t>カリカ</t>
    </rPh>
    <rPh sb="8" eb="10">
      <t>バアイ</t>
    </rPh>
    <rPh sb="16" eb="18">
      <t>キニュウ</t>
    </rPh>
    <phoneticPr fontId="3"/>
  </si>
  <si>
    <t>円</t>
    <rPh sb="0" eb="1">
      <t>エン</t>
    </rPh>
    <phoneticPr fontId="3"/>
  </si>
  <si>
    <t>○○○○（○○）○○○○</t>
  </si>
  <si>
    <t>※借入日、初回利子支払日及び償還期限または完済日は、金融機関にご確認ください。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</si>
</sst>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#,##0&quot; 円&quot;"/>
    <numFmt numFmtId="178" formatCode="[$-411]ggge&quot;年&quot;m&quot;月&quot;d&quot;日&quot;;@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.5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9"/>
      <color theme="1"/>
      <name val="ＭＳ Ｐゴシック"/>
      <family val="3"/>
      <charset val="128"/>
      <scheme val="minor"/>
    </font>
    <font>
      <sz val="11.5"/>
      <color theme="1"/>
      <name val="ＭＳ Ｐゴシック"/>
      <family val="3"/>
      <charset val="128"/>
      <scheme val="minor"/>
    </font>
    <font>
      <u/>
      <sz val="11.5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8" fontId="9" fillId="0" borderId="0" xfId="0" applyNumberFormat="1" applyFont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8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top"/>
    </xf>
    <xf numFmtId="9" fontId="2" fillId="0" borderId="6" xfId="2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3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17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178" fontId="0" fillId="0" borderId="0" xfId="0" applyNumberFormat="1">
      <alignment vertical="center"/>
    </xf>
    <xf numFmtId="0" fontId="0" fillId="0" borderId="50" xfId="0" applyBorder="1" applyAlignment="1">
      <alignment horizontal="center" vertical="center"/>
    </xf>
    <xf numFmtId="178" fontId="0" fillId="0" borderId="51" xfId="0" applyNumberFormat="1" applyBorder="1">
      <alignment vertical="center"/>
    </xf>
    <xf numFmtId="0" fontId="0" fillId="0" borderId="50" xfId="0" applyBorder="1">
      <alignment vertical="center"/>
    </xf>
    <xf numFmtId="58" fontId="0" fillId="0" borderId="50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7" fontId="11" fillId="0" borderId="4" xfId="1" applyNumberFormat="1" applyFont="1" applyFill="1" applyBorder="1" applyAlignment="1" applyProtection="1">
      <alignment horizontal="center" vertical="center"/>
      <protection locked="0"/>
    </xf>
    <xf numFmtId="177" fontId="11" fillId="0" borderId="2" xfId="1" applyNumberFormat="1" applyFont="1" applyFill="1" applyBorder="1" applyAlignment="1" applyProtection="1">
      <alignment horizontal="center" vertical="center"/>
      <protection locked="0"/>
    </xf>
    <xf numFmtId="177" fontId="11" fillId="0" borderId="11" xfId="1" applyNumberFormat="1" applyFont="1" applyFill="1" applyBorder="1" applyAlignment="1" applyProtection="1">
      <alignment horizontal="center" vertical="center"/>
      <protection locked="0"/>
    </xf>
    <xf numFmtId="177" fontId="11" fillId="0" borderId="12" xfId="1" applyNumberFormat="1" applyFont="1" applyFill="1" applyBorder="1" applyAlignment="1" applyProtection="1">
      <alignment horizontal="center" vertical="center"/>
      <protection locked="0"/>
    </xf>
    <xf numFmtId="178" fontId="0" fillId="0" borderId="3" xfId="0" applyNumberFormat="1" applyBorder="1" applyAlignment="1">
      <alignment horizontal="center" vertical="center"/>
    </xf>
    <xf numFmtId="178" fontId="23" fillId="2" borderId="3" xfId="0" applyNumberFormat="1" applyFont="1" applyFill="1" applyBorder="1">
      <alignment vertical="center"/>
    </xf>
    <xf numFmtId="0" fontId="0" fillId="0" borderId="3" xfId="0" applyBorder="1" applyAlignment="1">
      <alignment horizontal="center" vertical="center" shrinkToFit="1"/>
    </xf>
    <xf numFmtId="178" fontId="9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/>
    </xf>
    <xf numFmtId="0" fontId="14" fillId="0" borderId="3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77" fontId="15" fillId="0" borderId="47" xfId="1" applyNumberFormat="1" applyFont="1" applyBorder="1" applyAlignment="1">
      <alignment horizontal="center" vertical="center"/>
    </xf>
    <xf numFmtId="177" fontId="15" fillId="0" borderId="45" xfId="1" applyNumberFormat="1" applyFont="1" applyBorder="1" applyAlignment="1">
      <alignment horizontal="center" vertical="center"/>
    </xf>
    <xf numFmtId="177" fontId="15" fillId="0" borderId="34" xfId="1" applyNumberFormat="1" applyFont="1" applyBorder="1" applyAlignment="1">
      <alignment horizontal="center" vertical="center"/>
    </xf>
    <xf numFmtId="177" fontId="15" fillId="0" borderId="49" xfId="1" applyNumberFormat="1" applyFont="1" applyBorder="1" applyAlignment="1">
      <alignment horizontal="center" vertical="center"/>
    </xf>
    <xf numFmtId="177" fontId="15" fillId="0" borderId="44" xfId="1" applyNumberFormat="1" applyFont="1" applyBorder="1" applyAlignment="1">
      <alignment horizontal="center" vertical="center"/>
    </xf>
    <xf numFmtId="177" fontId="15" fillId="0" borderId="43" xfId="1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38" fontId="4" fillId="0" borderId="3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7" fontId="4" fillId="0" borderId="33" xfId="1" applyNumberFormat="1" applyFont="1" applyBorder="1" applyAlignment="1">
      <alignment horizontal="center" vertical="center"/>
    </xf>
    <xf numFmtId="177" fontId="4" fillId="0" borderId="34" xfId="1" applyNumberFormat="1" applyFont="1" applyBorder="1" applyAlignment="1">
      <alignment horizontal="center" vertical="center"/>
    </xf>
    <xf numFmtId="177" fontId="4" fillId="0" borderId="37" xfId="1" applyNumberFormat="1" applyFont="1" applyBorder="1" applyAlignment="1">
      <alignment horizontal="center" vertical="center"/>
    </xf>
    <xf numFmtId="177" fontId="4" fillId="0" borderId="38" xfId="1" applyNumberFormat="1" applyFont="1" applyBorder="1" applyAlignment="1">
      <alignment horizontal="center" vertical="center"/>
    </xf>
    <xf numFmtId="177" fontId="4" fillId="0" borderId="42" xfId="1" applyNumberFormat="1" applyFont="1" applyBorder="1" applyAlignment="1">
      <alignment horizontal="center" vertical="center"/>
    </xf>
    <xf numFmtId="177" fontId="4" fillId="0" borderId="43" xfId="1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top"/>
    </xf>
    <xf numFmtId="38" fontId="4" fillId="0" borderId="1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0" fillId="0" borderId="17" xfId="0" applyNumberFormat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/>
    </xf>
    <xf numFmtId="38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11" fillId="0" borderId="1" xfId="2" applyNumberFormat="1" applyFont="1" applyFill="1" applyBorder="1" applyAlignment="1" applyProtection="1">
      <alignment horizontal="center" vertical="center"/>
      <protection locked="0"/>
    </xf>
    <xf numFmtId="2" fontId="11" fillId="0" borderId="4" xfId="2" applyNumberFormat="1" applyFont="1" applyFill="1" applyBorder="1" applyAlignment="1" applyProtection="1">
      <alignment horizontal="center" vertical="center"/>
      <protection locked="0"/>
    </xf>
    <xf numFmtId="2" fontId="11" fillId="0" borderId="2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2" fontId="11" fillId="0" borderId="14" xfId="2" applyNumberFormat="1" applyFont="1" applyFill="1" applyBorder="1" applyAlignment="1" applyProtection="1">
      <alignment horizontal="center" vertical="center"/>
      <protection locked="0"/>
    </xf>
    <xf numFmtId="2" fontId="11" fillId="0" borderId="15" xfId="2" applyNumberFormat="1" applyFont="1" applyFill="1" applyBorder="1" applyAlignment="1" applyProtection="1">
      <alignment horizontal="center" vertical="center"/>
      <protection locked="0"/>
    </xf>
    <xf numFmtId="2" fontId="11" fillId="0" borderId="16" xfId="2" applyNumberFormat="1" applyFont="1" applyFill="1" applyBorder="1" applyAlignment="1" applyProtection="1">
      <alignment horizontal="center" vertical="center"/>
      <protection locked="0"/>
    </xf>
    <xf numFmtId="3" fontId="11" fillId="2" borderId="10" xfId="1" applyNumberFormat="1" applyFont="1" applyFill="1" applyBorder="1" applyAlignment="1" applyProtection="1">
      <alignment horizontal="right" vertical="center"/>
      <protection locked="0"/>
    </xf>
    <xf numFmtId="3" fontId="11" fillId="2" borderId="11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" fontId="11" fillId="2" borderId="1" xfId="1" applyNumberFormat="1" applyFont="1" applyFill="1" applyBorder="1" applyAlignment="1" applyProtection="1">
      <alignment horizontal="right" vertical="center"/>
      <protection locked="0"/>
    </xf>
    <xf numFmtId="3" fontId="11" fillId="2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58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58" fontId="9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2" fillId="2" borderId="1" xfId="1" applyNumberFormat="1" applyFont="1" applyFill="1" applyBorder="1" applyAlignment="1" applyProtection="1">
      <alignment horizontal="right" vertical="center"/>
      <protection locked="0"/>
    </xf>
    <xf numFmtId="3" fontId="22" fillId="2" borderId="4" xfId="1" applyNumberFormat="1" applyFont="1" applyFill="1" applyBorder="1" applyAlignment="1" applyProtection="1">
      <alignment horizontal="right" vertical="center"/>
      <protection locked="0"/>
    </xf>
    <xf numFmtId="3" fontId="22" fillId="2" borderId="10" xfId="1" applyNumberFormat="1" applyFont="1" applyFill="1" applyBorder="1" applyAlignment="1" applyProtection="1">
      <alignment horizontal="right" vertical="center"/>
      <protection locked="0"/>
    </xf>
    <xf numFmtId="3" fontId="22" fillId="2" borderId="11" xfId="1" applyNumberFormat="1" applyFont="1" applyFill="1" applyBorder="1" applyAlignment="1" applyProtection="1">
      <alignment horizontal="right" vertical="center"/>
      <protection locked="0"/>
    </xf>
    <xf numFmtId="58" fontId="21" fillId="2" borderId="3" xfId="0" applyNumberFormat="1" applyFont="1" applyFill="1" applyBorder="1" applyAlignment="1" applyProtection="1">
      <alignment horizontal="center" vertical="center" shrinkToFit="1"/>
      <protection locked="0"/>
    </xf>
    <xf numFmtId="178" fontId="21" fillId="2" borderId="3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</cellXfs>
  <cellStyles count="3">
    <cellStyle name="パーセント" xfId="2" builtinId="5"/>
    <cellStyle name="桁区切り" xfId="1" builtinId="6"/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94075</xdr:colOff>
      <xdr:row>15</xdr:row>
      <xdr:rowOff>23517</xdr:rowOff>
    </xdr:from>
    <xdr:to>
      <xdr:col>18</xdr:col>
      <xdr:colOff>305741</xdr:colOff>
      <xdr:row>17</xdr:row>
      <xdr:rowOff>58797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243C68A9-8103-49C6-B530-CDCF399F19E6}"/>
            </a:ext>
          </a:extLst>
        </xdr:cNvPr>
        <xdr:cNvSpPr/>
      </xdr:nvSpPr>
      <xdr:spPr>
        <a:xfrm>
          <a:off x="4456760" y="3974628"/>
          <a:ext cx="2975092" cy="682039"/>
        </a:xfrm>
        <a:prstGeom prst="wedgeRectCallout">
          <a:avLst>
            <a:gd name="adj1" fmla="val -56509"/>
            <a:gd name="adj2" fmla="val -69380"/>
          </a:avLst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対象期間の終期について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令和</a:t>
          </a:r>
          <a:r>
            <a:rPr kumimoji="1" lang="en-US" altLang="ja-JP" sz="1100">
              <a:solidFill>
                <a:schemeClr val="tx1"/>
              </a:solidFill>
            </a:rPr>
            <a:t>7</a:t>
          </a:r>
          <a:r>
            <a:rPr kumimoji="1" lang="ja-JP" altLang="en-US" sz="1100">
              <a:solidFill>
                <a:schemeClr val="tx1"/>
              </a:solidFill>
            </a:rPr>
            <a:t>年中に完済又は償還期限を迎えた場合は、その日が終期となります。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58796</xdr:colOff>
      <xdr:row>15</xdr:row>
      <xdr:rowOff>0</xdr:rowOff>
    </xdr:from>
    <xdr:to>
      <xdr:col>18</xdr:col>
      <xdr:colOff>270462</xdr:colOff>
      <xdr:row>17</xdr:row>
      <xdr:rowOff>35280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FA9F96EB-B441-4F14-AC62-E13B8F3A89A0}"/>
            </a:ext>
          </a:extLst>
        </xdr:cNvPr>
        <xdr:cNvSpPr/>
      </xdr:nvSpPr>
      <xdr:spPr>
        <a:xfrm>
          <a:off x="4421481" y="3951111"/>
          <a:ext cx="2975092" cy="682039"/>
        </a:xfrm>
        <a:prstGeom prst="wedgeRectCallout">
          <a:avLst>
            <a:gd name="adj1" fmla="val -56509"/>
            <a:gd name="adj2" fmla="val -69380"/>
          </a:avLst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対象期間の終期について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令和</a:t>
          </a:r>
          <a:r>
            <a:rPr kumimoji="1" lang="en-US" altLang="ja-JP" sz="1100">
              <a:solidFill>
                <a:schemeClr val="tx1"/>
              </a:solidFill>
            </a:rPr>
            <a:t>7</a:t>
          </a:r>
          <a:r>
            <a:rPr kumimoji="1" lang="ja-JP" altLang="en-US" sz="1100">
              <a:solidFill>
                <a:schemeClr val="tx1"/>
              </a:solidFill>
            </a:rPr>
            <a:t>年中に完済又は償還期限を迎えた場合は、その日が終期となります。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61"/>
  <sheetViews>
    <sheetView showGridLines="0" view="pageBreakPreview" topLeftCell="A10" zoomScale="81" zoomScaleNormal="81" zoomScaleSheetLayoutView="81" workbookViewId="0">
      <selection activeCell="T22" sqref="T22:U22"/>
    </sheetView>
  </sheetViews>
  <sheetFormatPr defaultRowHeight="13.5" x14ac:dyDescent="0.15"/>
  <cols>
    <col min="1" max="1" width="3.5" customWidth="1"/>
    <col min="2" max="2" width="7.375" customWidth="1"/>
    <col min="3" max="3" width="9.125" customWidth="1"/>
    <col min="4" max="4" width="1.25" customWidth="1"/>
    <col min="5" max="5" width="4.75" customWidth="1"/>
    <col min="6" max="6" width="1.25" customWidth="1"/>
    <col min="7" max="7" width="3.75" customWidth="1"/>
    <col min="8" max="8" width="6.375" customWidth="1"/>
    <col min="9" max="9" width="12.625" customWidth="1"/>
    <col min="10" max="10" width="1.25" customWidth="1"/>
    <col min="11" max="11" width="4.75" customWidth="1"/>
    <col min="12" max="12" width="1.25" customWidth="1"/>
    <col min="13" max="13" width="4.75" customWidth="1"/>
    <col min="14" max="14" width="8.125" customWidth="1"/>
    <col min="15" max="15" width="1.25" customWidth="1"/>
    <col min="16" max="16" width="4.75" customWidth="1"/>
    <col min="17" max="17" width="1.25" customWidth="1"/>
    <col min="18" max="18" width="16.125" customWidth="1"/>
    <col min="19" max="19" width="5.25" customWidth="1"/>
    <col min="20" max="20" width="3.5" customWidth="1"/>
    <col min="21" max="21" width="10.625" customWidth="1"/>
    <col min="22" max="22" width="15.625" style="38" customWidth="1"/>
    <col min="23" max="23" width="12.625" customWidth="1"/>
    <col min="24" max="24" width="15.625" style="38" customWidth="1"/>
  </cols>
  <sheetData>
    <row r="1" spans="1:24" ht="14.25" x14ac:dyDescent="0.1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8.75" customHeight="1" x14ac:dyDescent="0.15">
      <c r="A2" s="1"/>
      <c r="B2" s="81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24" ht="15.95" customHeight="1" x14ac:dyDescent="0.15">
      <c r="A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4" ht="31.5" customHeight="1" x14ac:dyDescent="0.15">
      <c r="A4" s="2"/>
      <c r="E4" s="3"/>
      <c r="F4" s="3"/>
      <c r="G4" s="3"/>
      <c r="H4" s="3"/>
      <c r="I4" s="3"/>
      <c r="J4" s="3"/>
      <c r="K4" s="3"/>
      <c r="L4" s="4" t="s">
        <v>2</v>
      </c>
      <c r="M4" s="3"/>
      <c r="O4" s="3"/>
      <c r="P4" s="148"/>
      <c r="Q4" s="148"/>
      <c r="R4" s="148"/>
      <c r="S4" s="148"/>
    </row>
    <row r="5" spans="1:24" ht="31.5" customHeight="1" x14ac:dyDescent="0.15">
      <c r="A5" s="2"/>
      <c r="E5" s="3"/>
      <c r="F5" s="3"/>
      <c r="G5" s="3"/>
      <c r="H5" s="3"/>
      <c r="I5" s="3"/>
      <c r="J5" s="3"/>
      <c r="K5" s="3"/>
      <c r="L5" s="4"/>
      <c r="M5" s="3"/>
      <c r="N5" s="5" t="s">
        <v>3</v>
      </c>
      <c r="O5" s="3"/>
      <c r="P5" s="148"/>
      <c r="Q5" s="148"/>
      <c r="R5" s="148"/>
      <c r="S5" s="148"/>
    </row>
    <row r="6" spans="1:24" ht="31.5" customHeight="1" x14ac:dyDescent="0.15">
      <c r="A6" s="2"/>
      <c r="E6" s="3"/>
      <c r="F6" s="3"/>
      <c r="G6" s="3"/>
      <c r="H6" s="3"/>
      <c r="I6" s="3"/>
      <c r="J6" s="3"/>
      <c r="K6" s="3"/>
      <c r="L6" s="4"/>
      <c r="M6" s="3"/>
      <c r="N6" s="6" t="s">
        <v>4</v>
      </c>
      <c r="O6" s="3"/>
      <c r="P6" s="148"/>
      <c r="Q6" s="148"/>
      <c r="R6" s="148"/>
      <c r="S6" s="148"/>
    </row>
    <row r="7" spans="1:24" ht="21" customHeight="1" x14ac:dyDescent="0.15">
      <c r="A7" s="2"/>
      <c r="B7" s="149" t="s">
        <v>45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8"/>
    </row>
    <row r="8" spans="1:24" ht="21" customHeight="1" x14ac:dyDescent="0.15">
      <c r="A8" s="2"/>
      <c r="B8" s="7" t="s">
        <v>5</v>
      </c>
      <c r="E8" s="3"/>
      <c r="F8" s="3"/>
      <c r="G8" s="3"/>
      <c r="H8" s="3"/>
      <c r="I8" s="3"/>
      <c r="J8" s="3"/>
      <c r="K8" s="3"/>
      <c r="L8" s="4"/>
      <c r="M8" s="3"/>
      <c r="S8" s="3"/>
    </row>
    <row r="9" spans="1:24" ht="20.100000000000001" customHeight="1" x14ac:dyDescent="0.15">
      <c r="A9" s="2"/>
      <c r="B9" s="108" t="s">
        <v>6</v>
      </c>
      <c r="C9" s="110"/>
      <c r="D9" s="145"/>
      <c r="E9" s="145"/>
      <c r="F9" s="145"/>
      <c r="G9" s="145"/>
      <c r="H9" s="145"/>
      <c r="I9" s="3"/>
      <c r="J9" s="3"/>
      <c r="K9" s="3"/>
      <c r="L9" s="4"/>
      <c r="M9" s="3"/>
      <c r="S9" s="3"/>
      <c r="U9" s="48" t="s">
        <v>49</v>
      </c>
      <c r="V9" s="48"/>
      <c r="W9" s="48" t="s">
        <v>50</v>
      </c>
      <c r="X9" s="48"/>
    </row>
    <row r="10" spans="1:24" ht="11.1" customHeight="1" x14ac:dyDescent="0.15">
      <c r="A10" s="2"/>
      <c r="B10" s="8"/>
      <c r="C10" s="9"/>
      <c r="D10" s="10"/>
      <c r="E10" s="10"/>
      <c r="F10" s="10"/>
      <c r="G10" s="10"/>
      <c r="H10" s="10"/>
      <c r="I10" s="3"/>
      <c r="J10" s="3"/>
      <c r="K10" s="3"/>
      <c r="L10" s="4"/>
      <c r="M10" s="3"/>
      <c r="N10" s="6"/>
      <c r="O10" s="3"/>
      <c r="P10" s="3"/>
      <c r="Q10" s="3"/>
      <c r="R10" s="3"/>
      <c r="S10" s="3"/>
      <c r="U10" s="48"/>
      <c r="V10" s="48"/>
      <c r="W10" s="48"/>
      <c r="X10" s="48"/>
    </row>
    <row r="11" spans="1:24" ht="20.100000000000001" customHeight="1" x14ac:dyDescent="0.15">
      <c r="A11" s="2"/>
      <c r="B11" s="146" t="s">
        <v>7</v>
      </c>
      <c r="C11" s="146"/>
      <c r="D11" s="147" t="s">
        <v>8</v>
      </c>
      <c r="E11" s="147"/>
      <c r="F11" s="147"/>
      <c r="G11" s="147"/>
      <c r="H11" s="147"/>
      <c r="I11" s="50" t="s">
        <v>47</v>
      </c>
      <c r="J11" s="50"/>
      <c r="K11" s="50"/>
      <c r="L11" s="50"/>
      <c r="M11" s="52" t="s">
        <v>9</v>
      </c>
      <c r="N11" s="52"/>
      <c r="O11" s="52"/>
      <c r="P11" s="52"/>
      <c r="Q11" s="52"/>
      <c r="R11" s="3"/>
      <c r="S11" s="3"/>
      <c r="U11" s="39" t="s">
        <v>51</v>
      </c>
      <c r="V11" s="40">
        <f>D12</f>
        <v>0</v>
      </c>
      <c r="W11" s="42" t="s">
        <v>52</v>
      </c>
      <c r="X11" s="40" t="str">
        <f>M12</f>
        <v/>
      </c>
    </row>
    <row r="12" spans="1:24" ht="20.100000000000001" customHeight="1" x14ac:dyDescent="0.15">
      <c r="A12" s="2"/>
      <c r="B12" s="146"/>
      <c r="C12" s="146"/>
      <c r="D12" s="145"/>
      <c r="E12" s="145"/>
      <c r="F12" s="145"/>
      <c r="G12" s="145"/>
      <c r="H12" s="145"/>
      <c r="I12" s="49"/>
      <c r="J12" s="49"/>
      <c r="K12" s="49"/>
      <c r="L12" s="49"/>
      <c r="M12" s="51" t="str">
        <f>IF($D$12="","",EDATE($D$12,12)-1)</f>
        <v/>
      </c>
      <c r="N12" s="51"/>
      <c r="O12" s="51"/>
      <c r="P12" s="51"/>
      <c r="Q12" s="51"/>
      <c r="R12" s="3"/>
      <c r="S12" s="3"/>
      <c r="U12" s="39" t="s">
        <v>55</v>
      </c>
      <c r="V12" s="40">
        <v>45658</v>
      </c>
      <c r="W12" s="39" t="s">
        <v>53</v>
      </c>
      <c r="X12" s="40">
        <f>I12</f>
        <v>0</v>
      </c>
    </row>
    <row r="13" spans="1:24" ht="20.100000000000001" customHeight="1" x14ac:dyDescent="0.15">
      <c r="A13" s="2"/>
      <c r="B13" s="53" t="s">
        <v>48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U13" s="41"/>
      <c r="V13" s="40"/>
      <c r="W13" s="39" t="s">
        <v>54</v>
      </c>
      <c r="X13" s="40">
        <v>46022</v>
      </c>
    </row>
    <row r="14" spans="1:24" ht="18.75" customHeight="1" x14ac:dyDescent="0.15">
      <c r="B14" s="7" t="s">
        <v>10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4" ht="20.100000000000001" customHeight="1" thickBot="1" x14ac:dyDescent="0.2">
      <c r="A15" s="11"/>
      <c r="B15" s="108" t="s">
        <v>11</v>
      </c>
      <c r="C15" s="109"/>
      <c r="D15" s="110"/>
      <c r="E15" s="150"/>
      <c r="F15" s="153" t="str">
        <f>CONCATENATE(TEXT(V15,"m月d日"),"～",TEXT(X15,"m月d日"))</f>
        <v>1月1日～1月0日</v>
      </c>
      <c r="G15" s="154"/>
      <c r="H15" s="154"/>
      <c r="I15" s="154"/>
      <c r="J15" s="154"/>
      <c r="K15" s="154"/>
      <c r="L15" s="155"/>
      <c r="M15" s="43" t="s">
        <v>56</v>
      </c>
      <c r="V15" s="38">
        <f>MAX(V11:V13)</f>
        <v>45658</v>
      </c>
      <c r="X15" s="38">
        <f>MIN(X11:X13)</f>
        <v>0</v>
      </c>
    </row>
    <row r="16" spans="1:24" ht="31.5" customHeight="1" thickTop="1" thickBot="1" x14ac:dyDescent="0.2">
      <c r="A16" s="11"/>
      <c r="B16" s="156" t="s">
        <v>12</v>
      </c>
      <c r="C16" s="157"/>
      <c r="D16" s="158"/>
      <c r="E16" s="151"/>
      <c r="F16" s="134"/>
      <c r="G16" s="135"/>
      <c r="H16" s="135"/>
      <c r="I16" s="135"/>
      <c r="J16" s="135"/>
      <c r="K16" s="46" t="s">
        <v>58</v>
      </c>
      <c r="L16" s="47"/>
      <c r="M16" s="9"/>
    </row>
    <row r="17" spans="1:19" ht="20.100000000000001" customHeight="1" thickTop="1" x14ac:dyDescent="0.15">
      <c r="A17" s="12"/>
      <c r="B17" s="156" t="s">
        <v>13</v>
      </c>
      <c r="C17" s="157"/>
      <c r="D17" s="158"/>
      <c r="E17" s="152"/>
      <c r="F17" s="131">
        <v>0.85</v>
      </c>
      <c r="G17" s="132"/>
      <c r="H17" s="132"/>
      <c r="I17" s="132"/>
      <c r="J17" s="132"/>
      <c r="K17" s="132"/>
      <c r="L17" s="133"/>
      <c r="M17" s="143"/>
      <c r="N17" s="143"/>
      <c r="O17" s="143"/>
      <c r="P17" s="143"/>
      <c r="Q17" s="143"/>
      <c r="R17" s="143"/>
      <c r="S17" s="143"/>
    </row>
    <row r="18" spans="1:19" ht="19.5" customHeight="1" x14ac:dyDescent="0.1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3"/>
      <c r="N18" s="3"/>
      <c r="O18" s="3"/>
      <c r="P18" s="3"/>
      <c r="Q18" s="3"/>
      <c r="R18" s="3"/>
      <c r="S18" s="3"/>
    </row>
    <row r="19" spans="1:19" ht="20.100000000000001" customHeight="1" x14ac:dyDescent="0.15">
      <c r="B19" s="108" t="s">
        <v>14</v>
      </c>
      <c r="C19" s="109"/>
      <c r="D19" s="109"/>
      <c r="E19" s="109"/>
      <c r="F19" s="110"/>
      <c r="G19" s="14" t="s">
        <v>15</v>
      </c>
      <c r="H19" s="141"/>
      <c r="I19" s="142"/>
      <c r="J19" s="142"/>
      <c r="K19" s="44" t="s">
        <v>58</v>
      </c>
      <c r="L19" s="45"/>
    </row>
    <row r="20" spans="1:19" ht="20.100000000000001" customHeight="1" x14ac:dyDescent="0.15">
      <c r="B20" s="108" t="s">
        <v>16</v>
      </c>
      <c r="C20" s="109"/>
      <c r="D20" s="109"/>
      <c r="E20" s="109"/>
      <c r="F20" s="110"/>
      <c r="G20" s="14" t="s">
        <v>17</v>
      </c>
      <c r="H20" s="141"/>
      <c r="I20" s="142"/>
      <c r="J20" s="142"/>
      <c r="K20" s="44" t="s">
        <v>58</v>
      </c>
      <c r="L20" s="45"/>
      <c r="M20" t="s">
        <v>57</v>
      </c>
    </row>
    <row r="21" spans="1:19" ht="14.25" customHeight="1" x14ac:dyDescent="0.1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9" ht="17.25" customHeight="1" x14ac:dyDescent="0.15">
      <c r="B22" s="13" t="s">
        <v>18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9" ht="20.100000000000001" customHeight="1" x14ac:dyDescent="0.15">
      <c r="A23" s="3"/>
      <c r="B23" s="13"/>
      <c r="C23" s="15" t="s">
        <v>19</v>
      </c>
      <c r="D23" s="13"/>
      <c r="E23" s="136" t="s">
        <v>20</v>
      </c>
      <c r="F23" s="137"/>
      <c r="G23" s="138" t="s">
        <v>21</v>
      </c>
      <c r="H23" s="140" t="str">
        <f>IF(OR($H$19="",$H$20=""),"",$H$19-$H$20)</f>
        <v/>
      </c>
      <c r="I23" s="140"/>
      <c r="J23" s="140"/>
      <c r="K23" s="140"/>
      <c r="L23" s="16"/>
      <c r="M23" s="2"/>
    </row>
    <row r="24" spans="1:19" ht="20.100000000000001" customHeight="1" x14ac:dyDescent="0.15">
      <c r="A24" s="3"/>
      <c r="B24" s="13"/>
      <c r="C24" s="9" t="s">
        <v>22</v>
      </c>
      <c r="D24" s="13"/>
      <c r="E24" s="136"/>
      <c r="F24" s="137"/>
      <c r="G24" s="139"/>
      <c r="H24" s="140" t="str">
        <f>IF($H$19="","",$H$19)</f>
        <v/>
      </c>
      <c r="I24" s="140"/>
      <c r="J24" s="140"/>
      <c r="K24" s="140"/>
      <c r="L24" s="17"/>
      <c r="M24" s="2"/>
    </row>
    <row r="25" spans="1:19" ht="20.100000000000001" customHeight="1" x14ac:dyDescent="0.15">
      <c r="A25" s="18"/>
      <c r="B25" s="13"/>
      <c r="C25" s="13"/>
      <c r="D25" s="13"/>
      <c r="E25" s="13"/>
      <c r="F25" s="13"/>
      <c r="G25" s="19" t="s">
        <v>23</v>
      </c>
      <c r="H25" s="13"/>
      <c r="I25" s="13"/>
      <c r="J25" s="13"/>
      <c r="K25" s="13"/>
      <c r="L25" s="13"/>
    </row>
    <row r="26" spans="1:19" ht="22.5" customHeight="1" x14ac:dyDescent="0.15">
      <c r="A26" s="20"/>
      <c r="B26" s="108" t="s">
        <v>24</v>
      </c>
      <c r="C26" s="109"/>
      <c r="D26" s="110"/>
      <c r="E26" s="111">
        <v>1.7</v>
      </c>
      <c r="F26" s="112"/>
      <c r="G26" s="112"/>
      <c r="H26" s="112"/>
      <c r="I26" s="113"/>
      <c r="J26" s="13"/>
      <c r="K26" s="13"/>
      <c r="L26" s="13"/>
    </row>
    <row r="27" spans="1:19" ht="15" customHeight="1" x14ac:dyDescent="0.15">
      <c r="E27" s="3"/>
      <c r="F27" s="3"/>
      <c r="G27" s="3"/>
      <c r="H27" s="3"/>
      <c r="I27" s="3"/>
      <c r="J27" s="3"/>
      <c r="K27" s="3"/>
      <c r="L27" s="3"/>
    </row>
    <row r="28" spans="1:19" x14ac:dyDescent="0.15">
      <c r="B28" s="7" t="s">
        <v>25</v>
      </c>
      <c r="E28" s="3"/>
      <c r="F28" s="3"/>
      <c r="G28" s="3"/>
      <c r="H28" s="3"/>
      <c r="I28" s="3"/>
      <c r="J28" s="3"/>
      <c r="K28" s="3"/>
      <c r="L28" s="3"/>
    </row>
    <row r="30" spans="1:19" ht="14.25" x14ac:dyDescent="0.15">
      <c r="B30" s="21" t="s">
        <v>26</v>
      </c>
    </row>
    <row r="31" spans="1:19" ht="6.75" customHeight="1" thickBot="1" x14ac:dyDescent="0.2"/>
    <row r="32" spans="1:19" ht="6" customHeight="1" x14ac:dyDescent="0.15"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4"/>
    </row>
    <row r="33" spans="2:19" ht="16.5" customHeight="1" x14ac:dyDescent="0.15">
      <c r="B33" s="129" t="s">
        <v>27</v>
      </c>
      <c r="C33" s="128"/>
      <c r="D33" s="25"/>
      <c r="E33" s="128" t="s">
        <v>28</v>
      </c>
      <c r="F33" s="25"/>
      <c r="G33" s="130" t="s">
        <v>29</v>
      </c>
      <c r="H33" s="130"/>
      <c r="I33" s="130"/>
      <c r="J33" s="25"/>
      <c r="K33" s="128" t="s">
        <v>30</v>
      </c>
      <c r="L33" s="25"/>
      <c r="M33" s="128" t="s">
        <v>31</v>
      </c>
      <c r="N33" s="128"/>
      <c r="O33" s="25"/>
      <c r="P33" s="128" t="s">
        <v>32</v>
      </c>
      <c r="Q33" s="25"/>
      <c r="R33" s="114" t="s">
        <v>33</v>
      </c>
      <c r="S33" s="26"/>
    </row>
    <row r="34" spans="2:19" ht="16.5" customHeight="1" x14ac:dyDescent="0.15">
      <c r="B34" s="129"/>
      <c r="C34" s="128"/>
      <c r="D34" s="25"/>
      <c r="E34" s="128"/>
      <c r="F34" s="25"/>
      <c r="G34" s="130"/>
      <c r="H34" s="130"/>
      <c r="I34" s="130"/>
      <c r="J34" s="25"/>
      <c r="K34" s="128"/>
      <c r="L34" s="25"/>
      <c r="M34" s="115" t="s">
        <v>34</v>
      </c>
      <c r="N34" s="115"/>
      <c r="O34" s="25"/>
      <c r="P34" s="128"/>
      <c r="Q34" s="25"/>
      <c r="R34" s="114"/>
      <c r="S34" s="26"/>
    </row>
    <row r="35" spans="2:19" ht="6" customHeight="1" thickBot="1" x14ac:dyDescent="0.2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9"/>
    </row>
    <row r="37" spans="2:19" x14ac:dyDescent="0.15">
      <c r="B37" s="30" t="s">
        <v>41</v>
      </c>
    </row>
    <row r="38" spans="2:19" ht="11.25" customHeight="1" x14ac:dyDescent="0.15">
      <c r="B38" s="116" t="s">
        <v>11</v>
      </c>
      <c r="C38" s="117"/>
      <c r="D38" s="118"/>
      <c r="E38" s="122" t="str">
        <f>$F$15</f>
        <v>1月1日～1月0日</v>
      </c>
      <c r="F38" s="123"/>
      <c r="G38" s="123"/>
      <c r="H38" s="123"/>
      <c r="I38" s="123"/>
      <c r="J38" s="123"/>
      <c r="K38" s="124"/>
    </row>
    <row r="39" spans="2:19" ht="11.25" customHeight="1" x14ac:dyDescent="0.15">
      <c r="B39" s="119"/>
      <c r="C39" s="120"/>
      <c r="D39" s="121"/>
      <c r="E39" s="125"/>
      <c r="F39" s="126"/>
      <c r="G39" s="126"/>
      <c r="H39" s="126"/>
      <c r="I39" s="126"/>
      <c r="J39" s="126"/>
      <c r="K39" s="127"/>
    </row>
    <row r="40" spans="2:19" ht="19.5" customHeight="1" x14ac:dyDescent="0.15">
      <c r="F40" s="31"/>
      <c r="G40" s="31"/>
      <c r="H40" s="31"/>
      <c r="I40" s="31"/>
      <c r="J40" s="31"/>
    </row>
    <row r="41" spans="2:19" ht="20.100000000000001" customHeight="1" thickBot="1" x14ac:dyDescent="0.2">
      <c r="B41" s="100" t="s">
        <v>35</v>
      </c>
      <c r="C41" s="101"/>
      <c r="D41" s="102"/>
      <c r="E41" s="76" t="s">
        <v>28</v>
      </c>
      <c r="F41" s="32"/>
      <c r="G41" s="103" t="s">
        <v>36</v>
      </c>
      <c r="H41" s="106" t="str">
        <f>$H$23</f>
        <v/>
      </c>
      <c r="I41" s="106"/>
      <c r="J41" s="33"/>
      <c r="K41" s="76" t="s">
        <v>37</v>
      </c>
      <c r="M41" s="98">
        <f>IF($F$17="","",$F$17)</f>
        <v>0.85</v>
      </c>
      <c r="N41" s="99"/>
      <c r="P41" s="76" t="s">
        <v>38</v>
      </c>
      <c r="R41" t="s">
        <v>42</v>
      </c>
    </row>
    <row r="42" spans="2:19" ht="7.5" customHeight="1" thickTop="1" x14ac:dyDescent="0.15">
      <c r="B42" s="77" t="str">
        <f>IF($F$16="","",$F$16)</f>
        <v/>
      </c>
      <c r="C42" s="78"/>
      <c r="D42" s="79"/>
      <c r="E42" s="76"/>
      <c r="F42" s="32"/>
      <c r="G42" s="104"/>
      <c r="H42" s="107"/>
      <c r="I42" s="107"/>
      <c r="J42" s="33"/>
      <c r="K42" s="76"/>
      <c r="M42" s="2"/>
      <c r="N42" s="2"/>
      <c r="P42" s="76"/>
      <c r="R42" s="86">
        <f>IF(OR($B$42="",$H$41="",$H$45="",$M$41="",$M$46=""),0,ROUNDDOWN($B$42*$H$41/$H$45*$M$41/$M$46,0))</f>
        <v>0</v>
      </c>
      <c r="S42" s="87"/>
    </row>
    <row r="43" spans="2:19" ht="6.75" customHeight="1" x14ac:dyDescent="0.15">
      <c r="B43" s="80"/>
      <c r="C43" s="81"/>
      <c r="D43" s="82"/>
      <c r="E43" s="76"/>
      <c r="F43" s="32"/>
      <c r="G43" s="104"/>
      <c r="J43" s="33"/>
      <c r="K43" s="76"/>
      <c r="M43" s="2"/>
      <c r="N43" s="2"/>
      <c r="P43" s="76"/>
      <c r="R43" s="88"/>
      <c r="S43" s="89"/>
    </row>
    <row r="44" spans="2:19" ht="6" customHeight="1" x14ac:dyDescent="0.15">
      <c r="B44" s="80"/>
      <c r="C44" s="81"/>
      <c r="D44" s="82"/>
      <c r="E44" s="76"/>
      <c r="F44" s="32"/>
      <c r="G44" s="104"/>
      <c r="H44" s="34"/>
      <c r="I44" s="34"/>
      <c r="J44" s="33"/>
      <c r="K44" s="76"/>
      <c r="M44" s="35"/>
      <c r="N44" s="35"/>
      <c r="P44" s="76"/>
      <c r="R44" s="88"/>
      <c r="S44" s="89"/>
    </row>
    <row r="45" spans="2:19" ht="7.5" customHeight="1" thickBot="1" x14ac:dyDescent="0.2">
      <c r="B45" s="83"/>
      <c r="C45" s="84"/>
      <c r="D45" s="85"/>
      <c r="E45" s="76"/>
      <c r="F45" s="32"/>
      <c r="G45" s="104"/>
      <c r="H45" s="92" t="str">
        <f>$H$24</f>
        <v/>
      </c>
      <c r="I45" s="92"/>
      <c r="J45" s="33"/>
      <c r="K45" s="76"/>
      <c r="M45" s="2"/>
      <c r="N45" s="2"/>
      <c r="P45" s="76"/>
      <c r="R45" s="90"/>
      <c r="S45" s="91"/>
    </row>
    <row r="46" spans="2:19" ht="12.6" customHeight="1" thickTop="1" x14ac:dyDescent="0.15">
      <c r="E46" s="76"/>
      <c r="F46" s="32"/>
      <c r="G46" s="104"/>
      <c r="H46" s="92"/>
      <c r="I46" s="92"/>
      <c r="J46" s="33"/>
      <c r="K46" s="76"/>
      <c r="M46" s="94">
        <f>IF($E$26="","",$E$26)</f>
        <v>1.7</v>
      </c>
      <c r="N46" s="95"/>
      <c r="P46" s="76"/>
      <c r="R46" t="s">
        <v>39</v>
      </c>
    </row>
    <row r="47" spans="2:19" ht="7.5" customHeight="1" x14ac:dyDescent="0.15">
      <c r="E47" s="2"/>
      <c r="F47" s="36"/>
      <c r="G47" s="105"/>
      <c r="H47" s="93"/>
      <c r="I47" s="93"/>
      <c r="J47" s="37"/>
      <c r="K47" s="2"/>
      <c r="M47" s="96"/>
      <c r="N47" s="97"/>
      <c r="P47" s="2"/>
    </row>
    <row r="48" spans="2:19" ht="15.95" customHeight="1" thickBot="1" x14ac:dyDescent="0.2">
      <c r="Q48" s="75"/>
      <c r="R48" s="75"/>
    </row>
    <row r="49" spans="2:19" ht="20.100000000000001" customHeight="1" thickTop="1" x14ac:dyDescent="0.15">
      <c r="M49" s="54" t="s">
        <v>43</v>
      </c>
      <c r="N49" s="55"/>
      <c r="O49" s="55"/>
      <c r="P49" s="56"/>
      <c r="Q49" s="60">
        <f>$R$42</f>
        <v>0</v>
      </c>
      <c r="R49" s="61"/>
      <c r="S49" s="62"/>
    </row>
    <row r="50" spans="2:19" ht="20.100000000000001" customHeight="1" thickBot="1" x14ac:dyDescent="0.2">
      <c r="M50" s="57"/>
      <c r="N50" s="58"/>
      <c r="O50" s="58"/>
      <c r="P50" s="59"/>
      <c r="Q50" s="63"/>
      <c r="R50" s="64"/>
      <c r="S50" s="65"/>
    </row>
    <row r="51" spans="2:19" ht="15" thickTop="1" thickBot="1" x14ac:dyDescent="0.2"/>
    <row r="52" spans="2:19" ht="14.25" customHeight="1" thickTop="1" x14ac:dyDescent="0.15">
      <c r="B52" s="66" t="s">
        <v>44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8"/>
    </row>
    <row r="53" spans="2:19" ht="13.5" customHeight="1" x14ac:dyDescent="0.15">
      <c r="B53" s="69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1"/>
    </row>
    <row r="54" spans="2:19" ht="13.5" customHeight="1" x14ac:dyDescent="0.15"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1"/>
    </row>
    <row r="55" spans="2:19" ht="13.5" customHeight="1" x14ac:dyDescent="0.15">
      <c r="B55" s="69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2:19" ht="13.5" customHeight="1" x14ac:dyDescent="0.15">
      <c r="B56" s="69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</row>
    <row r="57" spans="2:19" ht="14.25" customHeight="1" x14ac:dyDescent="0.15"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1"/>
    </row>
    <row r="58" spans="2:19" ht="9" customHeight="1" thickBot="1" x14ac:dyDescent="0.2">
      <c r="B58" s="72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4"/>
    </row>
    <row r="59" spans="2:19" ht="16.5" customHeight="1" thickTop="1" x14ac:dyDescent="0.15"/>
    <row r="60" spans="2:19" ht="17.25" customHeight="1" x14ac:dyDescent="0.15"/>
    <row r="61" spans="2:19" ht="16.5" customHeight="1" x14ac:dyDescent="0.15"/>
  </sheetData>
  <mergeCells count="60">
    <mergeCell ref="M17:S17"/>
    <mergeCell ref="B2:S2"/>
    <mergeCell ref="B9:C9"/>
    <mergeCell ref="D9:H9"/>
    <mergeCell ref="B11:C12"/>
    <mergeCell ref="D11:H11"/>
    <mergeCell ref="D12:H12"/>
    <mergeCell ref="P6:S6"/>
    <mergeCell ref="P5:S5"/>
    <mergeCell ref="P4:S4"/>
    <mergeCell ref="B7:R7"/>
    <mergeCell ref="B15:D15"/>
    <mergeCell ref="E15:E17"/>
    <mergeCell ref="F15:L15"/>
    <mergeCell ref="B16:D16"/>
    <mergeCell ref="B17:D17"/>
    <mergeCell ref="F17:L17"/>
    <mergeCell ref="F16:J16"/>
    <mergeCell ref="B19:F19"/>
    <mergeCell ref="B20:F20"/>
    <mergeCell ref="E23:F24"/>
    <mergeCell ref="G23:G24"/>
    <mergeCell ref="H23:K23"/>
    <mergeCell ref="H24:K24"/>
    <mergeCell ref="H20:J20"/>
    <mergeCell ref="H19:J19"/>
    <mergeCell ref="B26:D26"/>
    <mergeCell ref="E26:I26"/>
    <mergeCell ref="R33:R34"/>
    <mergeCell ref="M34:N34"/>
    <mergeCell ref="B38:D39"/>
    <mergeCell ref="E38:K39"/>
    <mergeCell ref="P33:P34"/>
    <mergeCell ref="B33:C34"/>
    <mergeCell ref="E33:E34"/>
    <mergeCell ref="G33:I34"/>
    <mergeCell ref="K33:K34"/>
    <mergeCell ref="M33:N33"/>
    <mergeCell ref="B13:S13"/>
    <mergeCell ref="M49:P50"/>
    <mergeCell ref="Q49:S50"/>
    <mergeCell ref="B52:S58"/>
    <mergeCell ref="Q48:R48"/>
    <mergeCell ref="P41:P46"/>
    <mergeCell ref="B42:D45"/>
    <mergeCell ref="R42:S45"/>
    <mergeCell ref="H45:I47"/>
    <mergeCell ref="M46:N47"/>
    <mergeCell ref="M41:N41"/>
    <mergeCell ref="B41:D41"/>
    <mergeCell ref="E41:E46"/>
    <mergeCell ref="G41:G47"/>
    <mergeCell ref="H41:I42"/>
    <mergeCell ref="K41:K46"/>
    <mergeCell ref="W9:X10"/>
    <mergeCell ref="U9:V10"/>
    <mergeCell ref="I12:L12"/>
    <mergeCell ref="I11:L11"/>
    <mergeCell ref="M12:Q12"/>
    <mergeCell ref="M11:Q11"/>
  </mergeCells>
  <phoneticPr fontId="3"/>
  <conditionalFormatting sqref="Q49:S50">
    <cfRule type="cellIs" dxfId="5" priority="1" operator="equal">
      <formula>0</formula>
    </cfRule>
  </conditionalFormatting>
  <conditionalFormatting sqref="R42:S45">
    <cfRule type="cellIs" dxfId="4" priority="3" operator="equal">
      <formula>0</formula>
    </cfRule>
  </conditionalFormatting>
  <printOptions horizontalCentered="1"/>
  <pageMargins left="0.70866141732283472" right="0.70866141732283472" top="0.55118110236220474" bottom="0.35433070866141736" header="0.11811023622047245" footer="0.11811023622047245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8D6A-2C68-46F5-A3F3-A0BDC618B5D6}">
  <sheetPr>
    <tabColor theme="7" tint="0.59999389629810485"/>
    <pageSetUpPr fitToPage="1"/>
  </sheetPr>
  <dimension ref="A1:X61"/>
  <sheetViews>
    <sheetView showGridLines="0" view="pageBreakPreview" topLeftCell="A14" zoomScale="81" zoomScaleNormal="81" zoomScaleSheetLayoutView="81" workbookViewId="0">
      <selection activeCell="P20" sqref="P20"/>
    </sheetView>
  </sheetViews>
  <sheetFormatPr defaultRowHeight="13.5" x14ac:dyDescent="0.15"/>
  <cols>
    <col min="1" max="1" width="3.5" customWidth="1"/>
    <col min="2" max="2" width="7.375" customWidth="1"/>
    <col min="3" max="3" width="9.125" customWidth="1"/>
    <col min="4" max="4" width="1.25" customWidth="1"/>
    <col min="5" max="5" width="4.75" customWidth="1"/>
    <col min="6" max="6" width="1.25" customWidth="1"/>
    <col min="7" max="7" width="3.75" customWidth="1"/>
    <col min="8" max="8" width="6.375" customWidth="1"/>
    <col min="9" max="9" width="12.625" customWidth="1"/>
    <col min="10" max="10" width="1.25" customWidth="1"/>
    <col min="11" max="11" width="4.75" customWidth="1"/>
    <col min="12" max="12" width="1.25" customWidth="1"/>
    <col min="13" max="13" width="4.75" customWidth="1"/>
    <col min="14" max="14" width="8.125" customWidth="1"/>
    <col min="15" max="15" width="1.25" customWidth="1"/>
    <col min="16" max="16" width="4.75" customWidth="1"/>
    <col min="17" max="17" width="1.25" customWidth="1"/>
    <col min="18" max="18" width="16.125" customWidth="1"/>
    <col min="19" max="19" width="5.25" customWidth="1"/>
    <col min="20" max="20" width="3.5" customWidth="1"/>
    <col min="21" max="21" width="10.625" customWidth="1"/>
    <col min="22" max="22" width="15.625" style="38" customWidth="1"/>
    <col min="23" max="23" width="12.625" customWidth="1"/>
    <col min="24" max="24" width="15.625" style="38" customWidth="1"/>
  </cols>
  <sheetData>
    <row r="1" spans="1:24" ht="14.25" x14ac:dyDescent="0.1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8.75" customHeight="1" x14ac:dyDescent="0.15">
      <c r="A2" s="1"/>
      <c r="B2" s="81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24" ht="15.95" customHeight="1" x14ac:dyDescent="0.15">
      <c r="A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4" ht="31.5" customHeight="1" x14ac:dyDescent="0.15">
      <c r="A4" s="2"/>
      <c r="E4" s="3"/>
      <c r="F4" s="3"/>
      <c r="G4" s="3"/>
      <c r="H4" s="3"/>
      <c r="I4" s="3"/>
      <c r="J4" s="3"/>
      <c r="K4" s="3"/>
      <c r="L4" s="4" t="s">
        <v>2</v>
      </c>
      <c r="M4" s="3"/>
      <c r="O4" s="3"/>
      <c r="P4" s="165" t="s">
        <v>40</v>
      </c>
      <c r="Q4" s="166"/>
      <c r="R4" s="166"/>
      <c r="S4" s="166"/>
    </row>
    <row r="5" spans="1:24" ht="31.5" customHeight="1" x14ac:dyDescent="0.15">
      <c r="A5" s="2"/>
      <c r="E5" s="3"/>
      <c r="F5" s="3"/>
      <c r="G5" s="3"/>
      <c r="H5" s="3"/>
      <c r="I5" s="3"/>
      <c r="J5" s="3"/>
      <c r="K5" s="3"/>
      <c r="L5" s="4"/>
      <c r="M5" s="3"/>
      <c r="N5" s="5" t="s">
        <v>3</v>
      </c>
      <c r="O5" s="3"/>
      <c r="P5" s="166" t="s">
        <v>46</v>
      </c>
      <c r="Q5" s="166"/>
      <c r="R5" s="166"/>
      <c r="S5" s="166"/>
    </row>
    <row r="6" spans="1:24" ht="31.5" customHeight="1" x14ac:dyDescent="0.15">
      <c r="A6" s="2"/>
      <c r="E6" s="3"/>
      <c r="F6" s="3"/>
      <c r="G6" s="3"/>
      <c r="H6" s="3"/>
      <c r="I6" s="3"/>
      <c r="J6" s="3"/>
      <c r="K6" s="3"/>
      <c r="L6" s="4"/>
      <c r="M6" s="3"/>
      <c r="N6" s="6" t="s">
        <v>4</v>
      </c>
      <c r="O6" s="3"/>
      <c r="P6" s="166" t="s">
        <v>59</v>
      </c>
      <c r="Q6" s="166"/>
      <c r="R6" s="166"/>
      <c r="S6" s="166"/>
    </row>
    <row r="7" spans="1:24" ht="21" customHeight="1" x14ac:dyDescent="0.15">
      <c r="A7" s="2"/>
      <c r="B7" s="149" t="s">
        <v>45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8"/>
    </row>
    <row r="8" spans="1:24" ht="21" customHeight="1" x14ac:dyDescent="0.15">
      <c r="A8" s="2"/>
      <c r="B8" s="7" t="s">
        <v>5</v>
      </c>
      <c r="E8" s="3"/>
      <c r="F8" s="3"/>
      <c r="G8" s="3"/>
      <c r="H8" s="3"/>
      <c r="I8" s="3"/>
      <c r="J8" s="3"/>
      <c r="K8" s="3"/>
      <c r="L8" s="4"/>
      <c r="M8" s="3"/>
      <c r="S8" s="3"/>
    </row>
    <row r="9" spans="1:24" ht="20.100000000000001" customHeight="1" x14ac:dyDescent="0.15">
      <c r="A9" s="2"/>
      <c r="B9" s="108" t="s">
        <v>6</v>
      </c>
      <c r="C9" s="110"/>
      <c r="D9" s="163">
        <v>45762</v>
      </c>
      <c r="E9" s="163"/>
      <c r="F9" s="163"/>
      <c r="G9" s="163"/>
      <c r="H9" s="163"/>
      <c r="I9" s="3"/>
      <c r="J9" s="3"/>
      <c r="K9" s="3"/>
      <c r="L9" s="4"/>
      <c r="M9" s="3"/>
      <c r="S9" s="3"/>
      <c r="U9" s="48" t="s">
        <v>49</v>
      </c>
      <c r="V9" s="48"/>
      <c r="W9" s="48" t="s">
        <v>50</v>
      </c>
      <c r="X9" s="48"/>
    </row>
    <row r="10" spans="1:24" ht="11.1" customHeight="1" x14ac:dyDescent="0.15">
      <c r="A10" s="2"/>
      <c r="B10" s="8"/>
      <c r="C10" s="9"/>
      <c r="D10" s="10"/>
      <c r="E10" s="10"/>
      <c r="F10" s="10"/>
      <c r="G10" s="10"/>
      <c r="H10" s="10"/>
      <c r="I10" s="3"/>
      <c r="J10" s="3"/>
      <c r="K10" s="3"/>
      <c r="L10" s="4"/>
      <c r="M10" s="3"/>
      <c r="N10" s="6"/>
      <c r="O10" s="3"/>
      <c r="P10" s="3"/>
      <c r="Q10" s="3"/>
      <c r="R10" s="3"/>
      <c r="S10" s="3"/>
      <c r="U10" s="48"/>
      <c r="V10" s="48"/>
      <c r="W10" s="48"/>
      <c r="X10" s="48"/>
    </row>
    <row r="11" spans="1:24" ht="20.100000000000001" customHeight="1" x14ac:dyDescent="0.15">
      <c r="A11" s="2"/>
      <c r="B11" s="146" t="s">
        <v>7</v>
      </c>
      <c r="C11" s="146"/>
      <c r="D11" s="147" t="s">
        <v>8</v>
      </c>
      <c r="E11" s="147"/>
      <c r="F11" s="147"/>
      <c r="G11" s="147"/>
      <c r="H11" s="147"/>
      <c r="I11" s="50" t="s">
        <v>47</v>
      </c>
      <c r="J11" s="50"/>
      <c r="K11" s="50"/>
      <c r="L11" s="50"/>
      <c r="M11" s="52" t="s">
        <v>9</v>
      </c>
      <c r="N11" s="52"/>
      <c r="O11" s="52"/>
      <c r="P11" s="52"/>
      <c r="Q11" s="52"/>
      <c r="R11" s="3"/>
      <c r="S11" s="3"/>
      <c r="U11" s="39" t="s">
        <v>51</v>
      </c>
      <c r="V11" s="40">
        <f>D12</f>
        <v>45762</v>
      </c>
      <c r="W11" s="42" t="s">
        <v>52</v>
      </c>
      <c r="X11" s="40">
        <f>M12</f>
        <v>46126</v>
      </c>
    </row>
    <row r="12" spans="1:24" ht="20.100000000000001" customHeight="1" x14ac:dyDescent="0.15">
      <c r="A12" s="2"/>
      <c r="B12" s="146"/>
      <c r="C12" s="146"/>
      <c r="D12" s="163">
        <v>45762</v>
      </c>
      <c r="E12" s="163"/>
      <c r="F12" s="163"/>
      <c r="G12" s="163"/>
      <c r="H12" s="163"/>
      <c r="I12" s="164">
        <v>47557</v>
      </c>
      <c r="J12" s="164"/>
      <c r="K12" s="164"/>
      <c r="L12" s="164"/>
      <c r="M12" s="51">
        <f>IF($D$12="","",EDATE($D$12,12)-1)</f>
        <v>46126</v>
      </c>
      <c r="N12" s="51"/>
      <c r="O12" s="51"/>
      <c r="P12" s="51"/>
      <c r="Q12" s="51"/>
      <c r="R12" s="3"/>
      <c r="S12" s="3"/>
      <c r="U12" s="39" t="s">
        <v>55</v>
      </c>
      <c r="V12" s="40">
        <v>44927</v>
      </c>
      <c r="W12" s="39" t="s">
        <v>53</v>
      </c>
      <c r="X12" s="40">
        <f>I12</f>
        <v>47557</v>
      </c>
    </row>
    <row r="13" spans="1:24" ht="20.100000000000001" customHeight="1" x14ac:dyDescent="0.15">
      <c r="A13" s="2"/>
      <c r="B13" s="53" t="s">
        <v>48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U13" s="41"/>
      <c r="V13" s="40"/>
      <c r="W13" s="39" t="s">
        <v>54</v>
      </c>
      <c r="X13" s="40">
        <v>45291</v>
      </c>
    </row>
    <row r="14" spans="1:24" ht="18.75" customHeight="1" x14ac:dyDescent="0.15">
      <c r="B14" s="7" t="s">
        <v>10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4" ht="20.100000000000001" customHeight="1" thickBot="1" x14ac:dyDescent="0.2">
      <c r="A15" s="11"/>
      <c r="B15" s="108" t="s">
        <v>11</v>
      </c>
      <c r="C15" s="109"/>
      <c r="D15" s="110"/>
      <c r="E15" s="150"/>
      <c r="F15" s="153" t="str">
        <f>CONCATENATE(TEXT(V15,"m月d日"),"～",TEXT(X15,"m月d日"))</f>
        <v>4月15日～12月31日</v>
      </c>
      <c r="G15" s="154"/>
      <c r="H15" s="154"/>
      <c r="I15" s="154"/>
      <c r="J15" s="154"/>
      <c r="K15" s="154"/>
      <c r="L15" s="155"/>
      <c r="M15" s="43" t="s">
        <v>56</v>
      </c>
      <c r="V15" s="38">
        <f>MAX(V11:V13)</f>
        <v>45762</v>
      </c>
      <c r="X15" s="38">
        <f>MIN(X11:X13)</f>
        <v>45291</v>
      </c>
    </row>
    <row r="16" spans="1:24" ht="31.5" customHeight="1" thickTop="1" thickBot="1" x14ac:dyDescent="0.2">
      <c r="A16" s="11"/>
      <c r="B16" s="156" t="s">
        <v>12</v>
      </c>
      <c r="C16" s="157"/>
      <c r="D16" s="158"/>
      <c r="E16" s="151"/>
      <c r="F16" s="161">
        <v>80000</v>
      </c>
      <c r="G16" s="162"/>
      <c r="H16" s="162"/>
      <c r="I16" s="162"/>
      <c r="J16" s="162"/>
      <c r="K16" s="46" t="s">
        <v>58</v>
      </c>
      <c r="L16" s="47"/>
      <c r="M16" s="9"/>
    </row>
    <row r="17" spans="1:19" ht="20.100000000000001" customHeight="1" thickTop="1" x14ac:dyDescent="0.15">
      <c r="A17" s="12"/>
      <c r="B17" s="156" t="s">
        <v>13</v>
      </c>
      <c r="C17" s="157"/>
      <c r="D17" s="158"/>
      <c r="E17" s="152"/>
      <c r="F17" s="131">
        <v>0.85</v>
      </c>
      <c r="G17" s="132"/>
      <c r="H17" s="132"/>
      <c r="I17" s="132"/>
      <c r="J17" s="132"/>
      <c r="K17" s="132"/>
      <c r="L17" s="133"/>
      <c r="M17" s="143"/>
      <c r="N17" s="143"/>
      <c r="O17" s="143"/>
      <c r="P17" s="143"/>
      <c r="Q17" s="143"/>
      <c r="R17" s="143"/>
      <c r="S17" s="143"/>
    </row>
    <row r="18" spans="1:19" ht="19.5" customHeight="1" x14ac:dyDescent="0.1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3"/>
      <c r="N18" s="3"/>
      <c r="O18" s="3"/>
      <c r="P18" s="3"/>
      <c r="Q18" s="3"/>
      <c r="R18" s="3"/>
      <c r="S18" s="3"/>
    </row>
    <row r="19" spans="1:19" ht="20.100000000000001" customHeight="1" x14ac:dyDescent="0.15">
      <c r="B19" s="108" t="s">
        <v>14</v>
      </c>
      <c r="C19" s="109"/>
      <c r="D19" s="109"/>
      <c r="E19" s="109"/>
      <c r="F19" s="110"/>
      <c r="G19" s="14" t="s">
        <v>15</v>
      </c>
      <c r="H19" s="159">
        <v>10000000</v>
      </c>
      <c r="I19" s="160"/>
      <c r="J19" s="160"/>
      <c r="K19" s="44" t="s">
        <v>58</v>
      </c>
      <c r="L19" s="45"/>
    </row>
    <row r="20" spans="1:19" ht="20.100000000000001" customHeight="1" x14ac:dyDescent="0.15">
      <c r="B20" s="108" t="s">
        <v>16</v>
      </c>
      <c r="C20" s="109"/>
      <c r="D20" s="109"/>
      <c r="E20" s="109"/>
      <c r="F20" s="110"/>
      <c r="G20" s="14" t="s">
        <v>17</v>
      </c>
      <c r="H20" s="159">
        <v>0</v>
      </c>
      <c r="I20" s="160"/>
      <c r="J20" s="160"/>
      <c r="K20" s="44" t="s">
        <v>58</v>
      </c>
      <c r="L20" s="45"/>
      <c r="M20" t="s">
        <v>57</v>
      </c>
    </row>
    <row r="21" spans="1:19" ht="14.25" customHeight="1" x14ac:dyDescent="0.1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9" ht="17.25" customHeight="1" x14ac:dyDescent="0.15">
      <c r="B22" s="13" t="s">
        <v>18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9" ht="20.100000000000001" customHeight="1" x14ac:dyDescent="0.15">
      <c r="A23" s="3"/>
      <c r="B23" s="13"/>
      <c r="C23" s="15" t="s">
        <v>19</v>
      </c>
      <c r="D23" s="13"/>
      <c r="E23" s="136" t="s">
        <v>20</v>
      </c>
      <c r="F23" s="137"/>
      <c r="G23" s="138" t="s">
        <v>21</v>
      </c>
      <c r="H23" s="140">
        <f>IF(OR($H$19="",$H$20=""),"",$H$19-$H$20)</f>
        <v>10000000</v>
      </c>
      <c r="I23" s="140"/>
      <c r="J23" s="140"/>
      <c r="K23" s="140"/>
      <c r="L23" s="16"/>
      <c r="M23" s="2"/>
    </row>
    <row r="24" spans="1:19" ht="20.100000000000001" customHeight="1" x14ac:dyDescent="0.15">
      <c r="A24" s="3"/>
      <c r="B24" s="13"/>
      <c r="C24" s="9" t="s">
        <v>15</v>
      </c>
      <c r="D24" s="13"/>
      <c r="E24" s="136"/>
      <c r="F24" s="137"/>
      <c r="G24" s="139"/>
      <c r="H24" s="140">
        <f>IF($H$19="","",$H$19)</f>
        <v>10000000</v>
      </c>
      <c r="I24" s="140"/>
      <c r="J24" s="140"/>
      <c r="K24" s="140"/>
      <c r="L24" s="17"/>
      <c r="M24" s="2"/>
    </row>
    <row r="25" spans="1:19" ht="20.100000000000001" customHeight="1" x14ac:dyDescent="0.15">
      <c r="A25" s="18"/>
      <c r="B25" s="13"/>
      <c r="C25" s="13"/>
      <c r="D25" s="13"/>
      <c r="E25" s="13"/>
      <c r="F25" s="13"/>
      <c r="G25" s="19" t="s">
        <v>23</v>
      </c>
      <c r="H25" s="13"/>
      <c r="I25" s="13"/>
      <c r="J25" s="13"/>
      <c r="K25" s="13"/>
      <c r="L25" s="13"/>
    </row>
    <row r="26" spans="1:19" ht="22.5" customHeight="1" x14ac:dyDescent="0.15">
      <c r="A26" s="20"/>
      <c r="B26" s="108" t="s">
        <v>24</v>
      </c>
      <c r="C26" s="109"/>
      <c r="D26" s="110"/>
      <c r="E26" s="111">
        <v>1.7</v>
      </c>
      <c r="F26" s="112"/>
      <c r="G26" s="112"/>
      <c r="H26" s="112"/>
      <c r="I26" s="113"/>
      <c r="J26" s="13"/>
      <c r="K26" s="13"/>
      <c r="L26" s="13"/>
    </row>
    <row r="27" spans="1:19" ht="15" customHeight="1" x14ac:dyDescent="0.15">
      <c r="E27" s="3"/>
      <c r="F27" s="3"/>
      <c r="G27" s="3"/>
      <c r="H27" s="3"/>
      <c r="I27" s="3"/>
      <c r="J27" s="3"/>
      <c r="K27" s="3"/>
      <c r="L27" s="3"/>
    </row>
    <row r="28" spans="1:19" x14ac:dyDescent="0.15">
      <c r="B28" s="7" t="s">
        <v>25</v>
      </c>
      <c r="E28" s="3"/>
      <c r="F28" s="3"/>
      <c r="G28" s="3"/>
      <c r="H28" s="3"/>
      <c r="I28" s="3"/>
      <c r="J28" s="3"/>
      <c r="K28" s="3"/>
      <c r="L28" s="3"/>
    </row>
    <row r="30" spans="1:19" ht="14.25" x14ac:dyDescent="0.15">
      <c r="B30" s="21" t="s">
        <v>26</v>
      </c>
    </row>
    <row r="31" spans="1:19" ht="6.75" customHeight="1" thickBot="1" x14ac:dyDescent="0.2"/>
    <row r="32" spans="1:19" ht="6" customHeight="1" x14ac:dyDescent="0.15"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4"/>
    </row>
    <row r="33" spans="2:19" ht="16.5" customHeight="1" x14ac:dyDescent="0.15">
      <c r="B33" s="129" t="s">
        <v>27</v>
      </c>
      <c r="C33" s="128"/>
      <c r="D33" s="25"/>
      <c r="E33" s="128" t="s">
        <v>28</v>
      </c>
      <c r="F33" s="25"/>
      <c r="G33" s="130" t="s">
        <v>29</v>
      </c>
      <c r="H33" s="130"/>
      <c r="I33" s="130"/>
      <c r="J33" s="25"/>
      <c r="K33" s="128" t="s">
        <v>28</v>
      </c>
      <c r="L33" s="25"/>
      <c r="M33" s="128" t="s">
        <v>31</v>
      </c>
      <c r="N33" s="128"/>
      <c r="O33" s="25"/>
      <c r="P33" s="128" t="s">
        <v>20</v>
      </c>
      <c r="Q33" s="25"/>
      <c r="R33" s="114" t="s">
        <v>33</v>
      </c>
      <c r="S33" s="26"/>
    </row>
    <row r="34" spans="2:19" ht="16.5" customHeight="1" x14ac:dyDescent="0.15">
      <c r="B34" s="129"/>
      <c r="C34" s="128"/>
      <c r="D34" s="25"/>
      <c r="E34" s="128"/>
      <c r="F34" s="25"/>
      <c r="G34" s="130"/>
      <c r="H34" s="130"/>
      <c r="I34" s="130"/>
      <c r="J34" s="25"/>
      <c r="K34" s="128"/>
      <c r="L34" s="25"/>
      <c r="M34" s="115" t="s">
        <v>34</v>
      </c>
      <c r="N34" s="115"/>
      <c r="O34" s="25"/>
      <c r="P34" s="128"/>
      <c r="Q34" s="25"/>
      <c r="R34" s="114"/>
      <c r="S34" s="26"/>
    </row>
    <row r="35" spans="2:19" ht="6" customHeight="1" thickBot="1" x14ac:dyDescent="0.2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9"/>
    </row>
    <row r="37" spans="2:19" x14ac:dyDescent="0.15">
      <c r="B37" s="30" t="s">
        <v>41</v>
      </c>
    </row>
    <row r="38" spans="2:19" ht="11.25" customHeight="1" x14ac:dyDescent="0.15">
      <c r="B38" s="116" t="s">
        <v>11</v>
      </c>
      <c r="C38" s="117"/>
      <c r="D38" s="118"/>
      <c r="E38" s="122" t="str">
        <f>$F$15</f>
        <v>4月15日～12月31日</v>
      </c>
      <c r="F38" s="123"/>
      <c r="G38" s="123"/>
      <c r="H38" s="123"/>
      <c r="I38" s="123"/>
      <c r="J38" s="123"/>
      <c r="K38" s="124"/>
    </row>
    <row r="39" spans="2:19" ht="11.25" customHeight="1" x14ac:dyDescent="0.15">
      <c r="B39" s="119"/>
      <c r="C39" s="120"/>
      <c r="D39" s="121"/>
      <c r="E39" s="125"/>
      <c r="F39" s="126"/>
      <c r="G39" s="126"/>
      <c r="H39" s="126"/>
      <c r="I39" s="126"/>
      <c r="J39" s="126"/>
      <c r="K39" s="127"/>
    </row>
    <row r="40" spans="2:19" ht="19.5" customHeight="1" x14ac:dyDescent="0.15">
      <c r="F40" s="31"/>
      <c r="G40" s="31"/>
      <c r="H40" s="31"/>
      <c r="I40" s="31"/>
      <c r="J40" s="31"/>
    </row>
    <row r="41" spans="2:19" ht="20.100000000000001" customHeight="1" thickBot="1" x14ac:dyDescent="0.2">
      <c r="B41" s="100" t="s">
        <v>35</v>
      </c>
      <c r="C41" s="101"/>
      <c r="D41" s="102"/>
      <c r="E41" s="76" t="s">
        <v>28</v>
      </c>
      <c r="F41" s="32"/>
      <c r="G41" s="103" t="s">
        <v>36</v>
      </c>
      <c r="H41" s="106">
        <f>$H$23</f>
        <v>10000000</v>
      </c>
      <c r="I41" s="106"/>
      <c r="J41" s="33"/>
      <c r="K41" s="76" t="s">
        <v>28</v>
      </c>
      <c r="M41" s="98">
        <f>IF($F$17="","",$F$17)</f>
        <v>0.85</v>
      </c>
      <c r="N41" s="99"/>
      <c r="P41" s="76" t="s">
        <v>20</v>
      </c>
      <c r="R41" t="s">
        <v>42</v>
      </c>
    </row>
    <row r="42" spans="2:19" ht="7.5" customHeight="1" thickTop="1" x14ac:dyDescent="0.15">
      <c r="B42" s="77">
        <f>IF($F$16="","",$F$16)</f>
        <v>80000</v>
      </c>
      <c r="C42" s="78"/>
      <c r="D42" s="79"/>
      <c r="E42" s="76"/>
      <c r="F42" s="32"/>
      <c r="G42" s="104"/>
      <c r="H42" s="107"/>
      <c r="I42" s="107"/>
      <c r="J42" s="33"/>
      <c r="K42" s="76"/>
      <c r="M42" s="2"/>
      <c r="N42" s="2"/>
      <c r="P42" s="76"/>
      <c r="R42" s="86">
        <f>IF(OR($B$42="",$H$41="",$H$45="",$M$41="",$M$46=""),0,ROUNDDOWN($B$42*$H$41/$H$45*$M$41/$M$46,0))</f>
        <v>40000</v>
      </c>
      <c r="S42" s="87"/>
    </row>
    <row r="43" spans="2:19" ht="6.75" customHeight="1" x14ac:dyDescent="0.15">
      <c r="B43" s="80"/>
      <c r="C43" s="81"/>
      <c r="D43" s="82"/>
      <c r="E43" s="76"/>
      <c r="F43" s="32"/>
      <c r="G43" s="104"/>
      <c r="J43" s="33"/>
      <c r="K43" s="76"/>
      <c r="M43" s="2"/>
      <c r="N43" s="2"/>
      <c r="P43" s="76"/>
      <c r="R43" s="88"/>
      <c r="S43" s="89"/>
    </row>
    <row r="44" spans="2:19" ht="6" customHeight="1" x14ac:dyDescent="0.15">
      <c r="B44" s="80"/>
      <c r="C44" s="81"/>
      <c r="D44" s="82"/>
      <c r="E44" s="76"/>
      <c r="F44" s="32"/>
      <c r="G44" s="104"/>
      <c r="H44" s="34"/>
      <c r="I44" s="34"/>
      <c r="J44" s="33"/>
      <c r="K44" s="76"/>
      <c r="M44" s="35"/>
      <c r="N44" s="35"/>
      <c r="P44" s="76"/>
      <c r="R44" s="88"/>
      <c r="S44" s="89"/>
    </row>
    <row r="45" spans="2:19" ht="7.5" customHeight="1" thickBot="1" x14ac:dyDescent="0.2">
      <c r="B45" s="83"/>
      <c r="C45" s="84"/>
      <c r="D45" s="85"/>
      <c r="E45" s="76"/>
      <c r="F45" s="32"/>
      <c r="G45" s="104"/>
      <c r="H45" s="92">
        <f>$H$24</f>
        <v>10000000</v>
      </c>
      <c r="I45" s="92"/>
      <c r="J45" s="33"/>
      <c r="K45" s="76"/>
      <c r="M45" s="2"/>
      <c r="N45" s="2"/>
      <c r="P45" s="76"/>
      <c r="R45" s="90"/>
      <c r="S45" s="91"/>
    </row>
    <row r="46" spans="2:19" ht="12.6" customHeight="1" thickTop="1" x14ac:dyDescent="0.15">
      <c r="E46" s="76"/>
      <c r="F46" s="32"/>
      <c r="G46" s="104"/>
      <c r="H46" s="92"/>
      <c r="I46" s="92"/>
      <c r="J46" s="33"/>
      <c r="K46" s="76"/>
      <c r="M46" s="94">
        <f>IF($E$26="","",$E$26)</f>
        <v>1.7</v>
      </c>
      <c r="N46" s="95"/>
      <c r="P46" s="76"/>
      <c r="R46" t="s">
        <v>39</v>
      </c>
    </row>
    <row r="47" spans="2:19" ht="7.5" customHeight="1" x14ac:dyDescent="0.15">
      <c r="E47" s="2"/>
      <c r="F47" s="36"/>
      <c r="G47" s="105"/>
      <c r="H47" s="93"/>
      <c r="I47" s="93"/>
      <c r="J47" s="37"/>
      <c r="K47" s="2"/>
      <c r="M47" s="96"/>
      <c r="N47" s="97"/>
      <c r="P47" s="2"/>
    </row>
    <row r="48" spans="2:19" ht="15.95" customHeight="1" thickBot="1" x14ac:dyDescent="0.2">
      <c r="Q48" s="75"/>
      <c r="R48" s="75"/>
    </row>
    <row r="49" spans="2:19" ht="20.100000000000001" customHeight="1" thickTop="1" x14ac:dyDescent="0.15">
      <c r="M49" s="54" t="s">
        <v>43</v>
      </c>
      <c r="N49" s="55"/>
      <c r="O49" s="55"/>
      <c r="P49" s="56"/>
      <c r="Q49" s="60">
        <f>$R$42</f>
        <v>40000</v>
      </c>
      <c r="R49" s="61"/>
      <c r="S49" s="62"/>
    </row>
    <row r="50" spans="2:19" ht="20.100000000000001" customHeight="1" thickBot="1" x14ac:dyDescent="0.2">
      <c r="M50" s="57"/>
      <c r="N50" s="58"/>
      <c r="O50" s="58"/>
      <c r="P50" s="59"/>
      <c r="Q50" s="63"/>
      <c r="R50" s="64"/>
      <c r="S50" s="65"/>
    </row>
    <row r="51" spans="2:19" ht="15" thickTop="1" thickBot="1" x14ac:dyDescent="0.2"/>
    <row r="52" spans="2:19" ht="14.25" customHeight="1" thickTop="1" x14ac:dyDescent="0.15">
      <c r="B52" s="66" t="s">
        <v>44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8"/>
    </row>
    <row r="53" spans="2:19" ht="13.5" customHeight="1" x14ac:dyDescent="0.15">
      <c r="B53" s="69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1"/>
    </row>
    <row r="54" spans="2:19" ht="13.5" customHeight="1" x14ac:dyDescent="0.15"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1"/>
    </row>
    <row r="55" spans="2:19" ht="13.5" customHeight="1" x14ac:dyDescent="0.15">
      <c r="B55" s="69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2:19" ht="13.5" customHeight="1" x14ac:dyDescent="0.15">
      <c r="B56" s="69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</row>
    <row r="57" spans="2:19" ht="14.25" customHeight="1" x14ac:dyDescent="0.15"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1"/>
    </row>
    <row r="58" spans="2:19" ht="9" customHeight="1" thickBot="1" x14ac:dyDescent="0.2">
      <c r="B58" s="72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4"/>
    </row>
    <row r="59" spans="2:19" ht="16.5" customHeight="1" thickTop="1" x14ac:dyDescent="0.15"/>
    <row r="60" spans="2:19" ht="17.25" customHeight="1" x14ac:dyDescent="0.15"/>
    <row r="61" spans="2:19" ht="16.5" customHeight="1" x14ac:dyDescent="0.15"/>
  </sheetData>
  <mergeCells count="60">
    <mergeCell ref="B2:S2"/>
    <mergeCell ref="P4:S4"/>
    <mergeCell ref="P5:S5"/>
    <mergeCell ref="P6:S6"/>
    <mergeCell ref="B7:R7"/>
    <mergeCell ref="U9:V10"/>
    <mergeCell ref="W9:X10"/>
    <mergeCell ref="B11:C12"/>
    <mergeCell ref="D11:H11"/>
    <mergeCell ref="I11:L11"/>
    <mergeCell ref="M11:Q11"/>
    <mergeCell ref="D12:H12"/>
    <mergeCell ref="I12:L12"/>
    <mergeCell ref="M12:Q12"/>
    <mergeCell ref="B9:C9"/>
    <mergeCell ref="D9:H9"/>
    <mergeCell ref="B13:S13"/>
    <mergeCell ref="B15:D15"/>
    <mergeCell ref="E15:E17"/>
    <mergeCell ref="F15:L15"/>
    <mergeCell ref="B16:D16"/>
    <mergeCell ref="F16:J16"/>
    <mergeCell ref="B17:D17"/>
    <mergeCell ref="F17:L17"/>
    <mergeCell ref="M17:S17"/>
    <mergeCell ref="B19:F19"/>
    <mergeCell ref="H19:J19"/>
    <mergeCell ref="B20:F20"/>
    <mergeCell ref="H20:J20"/>
    <mergeCell ref="E23:F24"/>
    <mergeCell ref="G23:G24"/>
    <mergeCell ref="H23:K23"/>
    <mergeCell ref="H24:K24"/>
    <mergeCell ref="B26:D26"/>
    <mergeCell ref="E26:I26"/>
    <mergeCell ref="B33:C34"/>
    <mergeCell ref="E33:E34"/>
    <mergeCell ref="G33:I34"/>
    <mergeCell ref="M33:N33"/>
    <mergeCell ref="P33:P34"/>
    <mergeCell ref="R33:R34"/>
    <mergeCell ref="M34:N34"/>
    <mergeCell ref="B38:D39"/>
    <mergeCell ref="E38:K39"/>
    <mergeCell ref="K33:K34"/>
    <mergeCell ref="M49:P50"/>
    <mergeCell ref="Q49:S50"/>
    <mergeCell ref="B52:S58"/>
    <mergeCell ref="P41:P46"/>
    <mergeCell ref="B42:D45"/>
    <mergeCell ref="R42:S45"/>
    <mergeCell ref="H45:I47"/>
    <mergeCell ref="M46:N47"/>
    <mergeCell ref="Q48:R48"/>
    <mergeCell ref="B41:D41"/>
    <mergeCell ref="E41:E46"/>
    <mergeCell ref="G41:G47"/>
    <mergeCell ref="H41:I42"/>
    <mergeCell ref="K41:K46"/>
    <mergeCell ref="M41:N41"/>
  </mergeCells>
  <phoneticPr fontId="3"/>
  <conditionalFormatting sqref="Q49:S50">
    <cfRule type="cellIs" dxfId="3" priority="1" operator="equal">
      <formula>0</formula>
    </cfRule>
  </conditionalFormatting>
  <conditionalFormatting sqref="R42:S45">
    <cfRule type="cellIs" dxfId="2" priority="2" operator="equal">
      <formula>0</formula>
    </cfRule>
  </conditionalFormatting>
  <printOptions horizontalCentered="1"/>
  <pageMargins left="0.70866141732283472" right="0.70866141732283472" top="0.55118110236220474" bottom="0.35433070866141736" header="0.11811023622047245" footer="0.11811023622047245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3BC05-1B5F-44BA-8B55-3B8C94261291}">
  <sheetPr>
    <tabColor theme="7" tint="0.59999389629810485"/>
    <pageSetUpPr fitToPage="1"/>
  </sheetPr>
  <dimension ref="A1:X61"/>
  <sheetViews>
    <sheetView showGridLines="0" tabSelected="1" view="pageBreakPreview" zoomScale="81" zoomScaleNormal="81" zoomScaleSheetLayoutView="81" workbookViewId="0">
      <selection activeCell="O19" sqref="O19"/>
    </sheetView>
  </sheetViews>
  <sheetFormatPr defaultRowHeight="13.5" x14ac:dyDescent="0.15"/>
  <cols>
    <col min="1" max="1" width="3.5" customWidth="1"/>
    <col min="2" max="2" width="7.375" customWidth="1"/>
    <col min="3" max="3" width="9.125" customWidth="1"/>
    <col min="4" max="4" width="1.25" customWidth="1"/>
    <col min="5" max="5" width="4.75" customWidth="1"/>
    <col min="6" max="6" width="1.25" customWidth="1"/>
    <col min="7" max="7" width="3.75" customWidth="1"/>
    <col min="8" max="8" width="6.375" customWidth="1"/>
    <col min="9" max="9" width="12.625" customWidth="1"/>
    <col min="10" max="10" width="1.25" customWidth="1"/>
    <col min="11" max="11" width="4.75" customWidth="1"/>
    <col min="12" max="12" width="1.25" customWidth="1"/>
    <col min="13" max="13" width="4.75" customWidth="1"/>
    <col min="14" max="14" width="8.125" customWidth="1"/>
    <col min="15" max="15" width="1.25" customWidth="1"/>
    <col min="16" max="16" width="4.75" customWidth="1"/>
    <col min="17" max="17" width="1.25" customWidth="1"/>
    <col min="18" max="18" width="16.125" customWidth="1"/>
    <col min="19" max="19" width="5.25" customWidth="1"/>
    <col min="20" max="20" width="3.5" customWidth="1"/>
    <col min="21" max="21" width="10.625" customWidth="1"/>
    <col min="22" max="22" width="15.625" style="38" customWidth="1"/>
    <col min="23" max="23" width="12.625" customWidth="1"/>
    <col min="24" max="24" width="15.625" style="38" customWidth="1"/>
  </cols>
  <sheetData>
    <row r="1" spans="1:24" ht="14.25" x14ac:dyDescent="0.1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8.75" customHeight="1" x14ac:dyDescent="0.15">
      <c r="A2" s="1"/>
      <c r="B2" s="81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24" ht="15.95" customHeight="1" x14ac:dyDescent="0.15">
      <c r="A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4" ht="31.5" customHeight="1" x14ac:dyDescent="0.15">
      <c r="A4" s="2"/>
      <c r="E4" s="3"/>
      <c r="F4" s="3"/>
      <c r="G4" s="3"/>
      <c r="H4" s="3"/>
      <c r="I4" s="3"/>
      <c r="J4" s="3"/>
      <c r="K4" s="3"/>
      <c r="L4" s="4" t="s">
        <v>2</v>
      </c>
      <c r="M4" s="3"/>
      <c r="O4" s="3"/>
      <c r="P4" s="165" t="s">
        <v>40</v>
      </c>
      <c r="Q4" s="166"/>
      <c r="R4" s="166"/>
      <c r="S4" s="166"/>
    </row>
    <row r="5" spans="1:24" ht="31.5" customHeight="1" x14ac:dyDescent="0.15">
      <c r="A5" s="2"/>
      <c r="E5" s="3"/>
      <c r="F5" s="3"/>
      <c r="G5" s="3"/>
      <c r="H5" s="3"/>
      <c r="I5" s="3"/>
      <c r="J5" s="3"/>
      <c r="K5" s="3"/>
      <c r="L5" s="4"/>
      <c r="M5" s="3"/>
      <c r="N5" s="5" t="s">
        <v>3</v>
      </c>
      <c r="O5" s="3"/>
      <c r="P5" s="166" t="s">
        <v>46</v>
      </c>
      <c r="Q5" s="166"/>
      <c r="R5" s="166"/>
      <c r="S5" s="166"/>
    </row>
    <row r="6" spans="1:24" ht="31.5" customHeight="1" x14ac:dyDescent="0.15">
      <c r="A6" s="2"/>
      <c r="E6" s="3"/>
      <c r="F6" s="3"/>
      <c r="G6" s="3"/>
      <c r="H6" s="3"/>
      <c r="I6" s="3"/>
      <c r="J6" s="3"/>
      <c r="K6" s="3"/>
      <c r="L6" s="4"/>
      <c r="M6" s="3"/>
      <c r="N6" s="6" t="s">
        <v>4</v>
      </c>
      <c r="O6" s="3"/>
      <c r="P6" s="166" t="s">
        <v>59</v>
      </c>
      <c r="Q6" s="166"/>
      <c r="R6" s="166"/>
      <c r="S6" s="166"/>
    </row>
    <row r="7" spans="1:24" ht="21" customHeight="1" x14ac:dyDescent="0.15">
      <c r="A7" s="2"/>
      <c r="B7" s="149" t="s">
        <v>45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8"/>
    </row>
    <row r="8" spans="1:24" ht="21" customHeight="1" x14ac:dyDescent="0.15">
      <c r="A8" s="2"/>
      <c r="B8" s="7" t="s">
        <v>5</v>
      </c>
      <c r="E8" s="3"/>
      <c r="F8" s="3"/>
      <c r="G8" s="3"/>
      <c r="H8" s="3"/>
      <c r="I8" s="3"/>
      <c r="J8" s="3"/>
      <c r="K8" s="3"/>
      <c r="L8" s="4"/>
      <c r="M8" s="3"/>
      <c r="S8" s="3"/>
    </row>
    <row r="9" spans="1:24" ht="20.100000000000001" customHeight="1" x14ac:dyDescent="0.15">
      <c r="A9" s="2"/>
      <c r="B9" s="108" t="s">
        <v>6</v>
      </c>
      <c r="C9" s="110"/>
      <c r="D9" s="163">
        <v>45575</v>
      </c>
      <c r="E9" s="163"/>
      <c r="F9" s="163"/>
      <c r="G9" s="163"/>
      <c r="H9" s="163"/>
      <c r="I9" s="3"/>
      <c r="J9" s="3"/>
      <c r="K9" s="3"/>
      <c r="L9" s="4"/>
      <c r="M9" s="3"/>
      <c r="S9" s="3"/>
      <c r="U9" s="48" t="s">
        <v>49</v>
      </c>
      <c r="V9" s="48"/>
      <c r="W9" s="48" t="s">
        <v>50</v>
      </c>
      <c r="X9" s="48"/>
    </row>
    <row r="10" spans="1:24" ht="11.1" customHeight="1" x14ac:dyDescent="0.15">
      <c r="A10" s="2"/>
      <c r="B10" s="8"/>
      <c r="C10" s="9"/>
      <c r="D10" s="10"/>
      <c r="E10" s="10"/>
      <c r="F10" s="10"/>
      <c r="G10" s="10"/>
      <c r="H10" s="10"/>
      <c r="I10" s="3"/>
      <c r="J10" s="3"/>
      <c r="K10" s="3"/>
      <c r="L10" s="4"/>
      <c r="M10" s="3"/>
      <c r="N10" s="6"/>
      <c r="O10" s="3"/>
      <c r="P10" s="3"/>
      <c r="Q10" s="3"/>
      <c r="R10" s="3"/>
      <c r="S10" s="3"/>
      <c r="U10" s="48"/>
      <c r="V10" s="48"/>
      <c r="W10" s="48"/>
      <c r="X10" s="48"/>
    </row>
    <row r="11" spans="1:24" ht="20.100000000000001" customHeight="1" x14ac:dyDescent="0.15">
      <c r="A11" s="2"/>
      <c r="B11" s="146" t="s">
        <v>7</v>
      </c>
      <c r="C11" s="146"/>
      <c r="D11" s="147" t="s">
        <v>8</v>
      </c>
      <c r="E11" s="147"/>
      <c r="F11" s="147"/>
      <c r="G11" s="147"/>
      <c r="H11" s="147"/>
      <c r="I11" s="50" t="s">
        <v>47</v>
      </c>
      <c r="J11" s="50"/>
      <c r="K11" s="50"/>
      <c r="L11" s="50"/>
      <c r="M11" s="52" t="s">
        <v>9</v>
      </c>
      <c r="N11" s="52"/>
      <c r="O11" s="52"/>
      <c r="P11" s="52"/>
      <c r="Q11" s="52"/>
      <c r="R11" s="3"/>
      <c r="S11" s="3"/>
      <c r="U11" s="39" t="s">
        <v>51</v>
      </c>
      <c r="V11" s="40">
        <f>D12</f>
        <v>45575</v>
      </c>
      <c r="W11" s="42" t="s">
        <v>52</v>
      </c>
      <c r="X11" s="40">
        <f>M12</f>
        <v>45939</v>
      </c>
    </row>
    <row r="12" spans="1:24" ht="20.100000000000001" customHeight="1" x14ac:dyDescent="0.15">
      <c r="A12" s="2"/>
      <c r="B12" s="146"/>
      <c r="C12" s="146"/>
      <c r="D12" s="163">
        <v>45575</v>
      </c>
      <c r="E12" s="163"/>
      <c r="F12" s="163"/>
      <c r="G12" s="163"/>
      <c r="H12" s="163"/>
      <c r="I12" s="164">
        <v>47371</v>
      </c>
      <c r="J12" s="164"/>
      <c r="K12" s="164"/>
      <c r="L12" s="164"/>
      <c r="M12" s="51">
        <f>IF($D$12="","",EDATE($D$12,12)-1)</f>
        <v>45939</v>
      </c>
      <c r="N12" s="51"/>
      <c r="O12" s="51"/>
      <c r="P12" s="51"/>
      <c r="Q12" s="51"/>
      <c r="R12" s="3"/>
      <c r="S12" s="3"/>
      <c r="U12" s="39" t="s">
        <v>55</v>
      </c>
      <c r="V12" s="40">
        <v>44927</v>
      </c>
      <c r="W12" s="39" t="s">
        <v>53</v>
      </c>
      <c r="X12" s="40">
        <f>I12</f>
        <v>47371</v>
      </c>
    </row>
    <row r="13" spans="1:24" ht="20.100000000000001" customHeight="1" x14ac:dyDescent="0.15">
      <c r="A13" s="2"/>
      <c r="B13" s="53" t="s">
        <v>60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U13" s="41"/>
      <c r="V13" s="40"/>
      <c r="W13" s="39" t="s">
        <v>54</v>
      </c>
      <c r="X13" s="40">
        <v>45291</v>
      </c>
    </row>
    <row r="14" spans="1:24" ht="18.75" customHeight="1" x14ac:dyDescent="0.15">
      <c r="B14" s="7" t="s">
        <v>10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4" ht="20.100000000000001" customHeight="1" thickBot="1" x14ac:dyDescent="0.2">
      <c r="A15" s="11"/>
      <c r="B15" s="108" t="s">
        <v>11</v>
      </c>
      <c r="C15" s="109"/>
      <c r="D15" s="110"/>
      <c r="E15" s="150"/>
      <c r="F15" s="153" t="str">
        <f>CONCATENATE(TEXT(V15,"m月d日"),"～",TEXT(X15,"m月d日"))</f>
        <v>10月10日～12月31日</v>
      </c>
      <c r="G15" s="154"/>
      <c r="H15" s="154"/>
      <c r="I15" s="154"/>
      <c r="J15" s="154"/>
      <c r="K15" s="154"/>
      <c r="L15" s="155"/>
      <c r="M15" s="43" t="s">
        <v>56</v>
      </c>
      <c r="V15" s="38">
        <f>MAX(V11:V13)</f>
        <v>45575</v>
      </c>
      <c r="X15" s="38">
        <f>MIN(X11:X13)</f>
        <v>45291</v>
      </c>
    </row>
    <row r="16" spans="1:24" ht="31.5" customHeight="1" thickTop="1" thickBot="1" x14ac:dyDescent="0.2">
      <c r="A16" s="11"/>
      <c r="B16" s="156" t="s">
        <v>12</v>
      </c>
      <c r="C16" s="157"/>
      <c r="D16" s="158"/>
      <c r="E16" s="151"/>
      <c r="F16" s="161">
        <v>50000</v>
      </c>
      <c r="G16" s="162"/>
      <c r="H16" s="162"/>
      <c r="I16" s="162"/>
      <c r="J16" s="162"/>
      <c r="K16" s="46" t="s">
        <v>58</v>
      </c>
      <c r="L16" s="47"/>
      <c r="M16" s="9"/>
    </row>
    <row r="17" spans="1:19" ht="20.100000000000001" customHeight="1" thickTop="1" x14ac:dyDescent="0.15">
      <c r="A17" s="12"/>
      <c r="B17" s="156" t="s">
        <v>13</v>
      </c>
      <c r="C17" s="157"/>
      <c r="D17" s="158"/>
      <c r="E17" s="152"/>
      <c r="F17" s="131">
        <v>0.85</v>
      </c>
      <c r="G17" s="132"/>
      <c r="H17" s="132"/>
      <c r="I17" s="132"/>
      <c r="J17" s="132"/>
      <c r="K17" s="132"/>
      <c r="L17" s="133"/>
      <c r="M17" s="143"/>
      <c r="N17" s="143"/>
      <c r="O17" s="143"/>
      <c r="P17" s="143"/>
      <c r="Q17" s="143"/>
      <c r="R17" s="143"/>
      <c r="S17" s="143"/>
    </row>
    <row r="18" spans="1:19" ht="19.5" customHeight="1" x14ac:dyDescent="0.1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3"/>
      <c r="N18" s="3"/>
      <c r="O18" s="3"/>
      <c r="P18" s="3"/>
      <c r="Q18" s="3"/>
      <c r="R18" s="3"/>
      <c r="S18" s="3"/>
    </row>
    <row r="19" spans="1:19" ht="20.100000000000001" customHeight="1" x14ac:dyDescent="0.15">
      <c r="B19" s="108" t="s">
        <v>14</v>
      </c>
      <c r="C19" s="109"/>
      <c r="D19" s="109"/>
      <c r="E19" s="109"/>
      <c r="F19" s="110"/>
      <c r="G19" s="14" t="s">
        <v>15</v>
      </c>
      <c r="H19" s="159">
        <v>20000000</v>
      </c>
      <c r="I19" s="160"/>
      <c r="J19" s="160"/>
      <c r="K19" s="44" t="s">
        <v>58</v>
      </c>
      <c r="L19" s="45"/>
    </row>
    <row r="20" spans="1:19" ht="20.100000000000001" customHeight="1" x14ac:dyDescent="0.15">
      <c r="B20" s="108" t="s">
        <v>16</v>
      </c>
      <c r="C20" s="109"/>
      <c r="D20" s="109"/>
      <c r="E20" s="109"/>
      <c r="F20" s="110"/>
      <c r="G20" s="14" t="s">
        <v>17</v>
      </c>
      <c r="H20" s="159">
        <v>7000000</v>
      </c>
      <c r="I20" s="160"/>
      <c r="J20" s="160"/>
      <c r="K20" s="44" t="s">
        <v>58</v>
      </c>
      <c r="L20" s="45"/>
      <c r="M20" t="s">
        <v>57</v>
      </c>
    </row>
    <row r="21" spans="1:19" ht="14.25" customHeight="1" x14ac:dyDescent="0.1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9" ht="17.25" customHeight="1" x14ac:dyDescent="0.15">
      <c r="B22" s="13" t="s">
        <v>18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9" ht="20.100000000000001" customHeight="1" x14ac:dyDescent="0.15">
      <c r="A23" s="3"/>
      <c r="B23" s="13"/>
      <c r="C23" s="15" t="s">
        <v>19</v>
      </c>
      <c r="D23" s="13"/>
      <c r="E23" s="136" t="s">
        <v>20</v>
      </c>
      <c r="F23" s="137"/>
      <c r="G23" s="138" t="s">
        <v>21</v>
      </c>
      <c r="H23" s="140">
        <f>IF(OR($H$19="",$H$20=""),"",$H$19-$H$20)</f>
        <v>13000000</v>
      </c>
      <c r="I23" s="140"/>
      <c r="J23" s="140"/>
      <c r="K23" s="140"/>
      <c r="L23" s="16"/>
      <c r="M23" s="2"/>
    </row>
    <row r="24" spans="1:19" ht="20.100000000000001" customHeight="1" x14ac:dyDescent="0.15">
      <c r="A24" s="3"/>
      <c r="B24" s="13"/>
      <c r="C24" s="9" t="s">
        <v>15</v>
      </c>
      <c r="D24" s="13"/>
      <c r="E24" s="136"/>
      <c r="F24" s="137"/>
      <c r="G24" s="139"/>
      <c r="H24" s="140">
        <f>IF($H$19="","",$H$19)</f>
        <v>20000000</v>
      </c>
      <c r="I24" s="140"/>
      <c r="J24" s="140"/>
      <c r="K24" s="140"/>
      <c r="L24" s="17"/>
      <c r="M24" s="2"/>
    </row>
    <row r="25" spans="1:19" ht="20.100000000000001" customHeight="1" x14ac:dyDescent="0.15">
      <c r="A25" s="18"/>
      <c r="B25" s="13"/>
      <c r="C25" s="13"/>
      <c r="D25" s="13"/>
      <c r="E25" s="13"/>
      <c r="F25" s="13"/>
      <c r="G25" s="19" t="s">
        <v>23</v>
      </c>
      <c r="H25" s="13"/>
      <c r="I25" s="13"/>
      <c r="J25" s="13"/>
      <c r="K25" s="13"/>
      <c r="L25" s="13"/>
    </row>
    <row r="26" spans="1:19" ht="22.5" customHeight="1" x14ac:dyDescent="0.15">
      <c r="A26" s="20"/>
      <c r="B26" s="108" t="s">
        <v>24</v>
      </c>
      <c r="C26" s="109"/>
      <c r="D26" s="110"/>
      <c r="E26" s="111">
        <v>1.7</v>
      </c>
      <c r="F26" s="112"/>
      <c r="G26" s="112"/>
      <c r="H26" s="112"/>
      <c r="I26" s="113"/>
      <c r="J26" s="13"/>
      <c r="K26" s="13"/>
      <c r="L26" s="13"/>
    </row>
    <row r="27" spans="1:19" ht="15" customHeight="1" x14ac:dyDescent="0.15">
      <c r="E27" s="3"/>
      <c r="F27" s="3"/>
      <c r="G27" s="3"/>
      <c r="H27" s="3"/>
      <c r="I27" s="3"/>
      <c r="J27" s="3"/>
      <c r="K27" s="3"/>
      <c r="L27" s="3"/>
    </row>
    <row r="28" spans="1:19" x14ac:dyDescent="0.15">
      <c r="B28" s="7" t="s">
        <v>25</v>
      </c>
      <c r="E28" s="3"/>
      <c r="F28" s="3"/>
      <c r="G28" s="3"/>
      <c r="H28" s="3"/>
      <c r="I28" s="3"/>
      <c r="J28" s="3"/>
      <c r="K28" s="3"/>
      <c r="L28" s="3"/>
    </row>
    <row r="30" spans="1:19" ht="14.25" x14ac:dyDescent="0.15">
      <c r="B30" s="21" t="s">
        <v>26</v>
      </c>
    </row>
    <row r="31" spans="1:19" ht="6.75" customHeight="1" thickBot="1" x14ac:dyDescent="0.2"/>
    <row r="32" spans="1:19" ht="6" customHeight="1" x14ac:dyDescent="0.15"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4"/>
    </row>
    <row r="33" spans="2:19" ht="16.5" customHeight="1" x14ac:dyDescent="0.15">
      <c r="B33" s="129" t="s">
        <v>27</v>
      </c>
      <c r="C33" s="128"/>
      <c r="D33" s="25"/>
      <c r="E33" s="128" t="s">
        <v>28</v>
      </c>
      <c r="F33" s="25"/>
      <c r="G33" s="130" t="s">
        <v>29</v>
      </c>
      <c r="H33" s="130"/>
      <c r="I33" s="130"/>
      <c r="J33" s="25"/>
      <c r="K33" s="128" t="s">
        <v>28</v>
      </c>
      <c r="L33" s="25"/>
      <c r="M33" s="128" t="s">
        <v>31</v>
      </c>
      <c r="N33" s="128"/>
      <c r="O33" s="25"/>
      <c r="P33" s="128" t="s">
        <v>20</v>
      </c>
      <c r="Q33" s="25"/>
      <c r="R33" s="114" t="s">
        <v>33</v>
      </c>
      <c r="S33" s="26"/>
    </row>
    <row r="34" spans="2:19" ht="16.5" customHeight="1" x14ac:dyDescent="0.15">
      <c r="B34" s="129"/>
      <c r="C34" s="128"/>
      <c r="D34" s="25"/>
      <c r="E34" s="128"/>
      <c r="F34" s="25"/>
      <c r="G34" s="130"/>
      <c r="H34" s="130"/>
      <c r="I34" s="130"/>
      <c r="J34" s="25"/>
      <c r="K34" s="128"/>
      <c r="L34" s="25"/>
      <c r="M34" s="115" t="s">
        <v>34</v>
      </c>
      <c r="N34" s="115"/>
      <c r="O34" s="25"/>
      <c r="P34" s="128"/>
      <c r="Q34" s="25"/>
      <c r="R34" s="114"/>
      <c r="S34" s="26"/>
    </row>
    <row r="35" spans="2:19" ht="6" customHeight="1" thickBot="1" x14ac:dyDescent="0.2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9"/>
    </row>
    <row r="37" spans="2:19" x14ac:dyDescent="0.15">
      <c r="B37" s="30" t="s">
        <v>41</v>
      </c>
    </row>
    <row r="38" spans="2:19" ht="11.25" customHeight="1" x14ac:dyDescent="0.15">
      <c r="B38" s="116" t="s">
        <v>11</v>
      </c>
      <c r="C38" s="117"/>
      <c r="D38" s="118"/>
      <c r="E38" s="122" t="str">
        <f>$F$15</f>
        <v>10月10日～12月31日</v>
      </c>
      <c r="F38" s="123"/>
      <c r="G38" s="123"/>
      <c r="H38" s="123"/>
      <c r="I38" s="123"/>
      <c r="J38" s="123"/>
      <c r="K38" s="124"/>
    </row>
    <row r="39" spans="2:19" ht="11.25" customHeight="1" x14ac:dyDescent="0.15">
      <c r="B39" s="119"/>
      <c r="C39" s="120"/>
      <c r="D39" s="121"/>
      <c r="E39" s="125"/>
      <c r="F39" s="126"/>
      <c r="G39" s="126"/>
      <c r="H39" s="126"/>
      <c r="I39" s="126"/>
      <c r="J39" s="126"/>
      <c r="K39" s="127"/>
    </row>
    <row r="40" spans="2:19" ht="19.5" customHeight="1" x14ac:dyDescent="0.15">
      <c r="F40" s="31"/>
      <c r="G40" s="31"/>
      <c r="H40" s="31"/>
      <c r="I40" s="31"/>
      <c r="J40" s="31"/>
    </row>
    <row r="41" spans="2:19" ht="20.100000000000001" customHeight="1" thickBot="1" x14ac:dyDescent="0.2">
      <c r="B41" s="100" t="s">
        <v>35</v>
      </c>
      <c r="C41" s="101"/>
      <c r="D41" s="102"/>
      <c r="E41" s="76" t="s">
        <v>28</v>
      </c>
      <c r="F41" s="32"/>
      <c r="G41" s="103" t="s">
        <v>36</v>
      </c>
      <c r="H41" s="106">
        <f>$H$23</f>
        <v>13000000</v>
      </c>
      <c r="I41" s="106"/>
      <c r="J41" s="33"/>
      <c r="K41" s="76" t="s">
        <v>28</v>
      </c>
      <c r="M41" s="98">
        <f>IF($F$17="","",$F$17)</f>
        <v>0.85</v>
      </c>
      <c r="N41" s="99"/>
      <c r="P41" s="76" t="s">
        <v>20</v>
      </c>
      <c r="R41" t="s">
        <v>42</v>
      </c>
    </row>
    <row r="42" spans="2:19" ht="7.5" customHeight="1" thickTop="1" x14ac:dyDescent="0.15">
      <c r="B42" s="77">
        <f>IF($F$16="","",$F$16)</f>
        <v>50000</v>
      </c>
      <c r="C42" s="78"/>
      <c r="D42" s="79"/>
      <c r="E42" s="76"/>
      <c r="F42" s="32"/>
      <c r="G42" s="104"/>
      <c r="H42" s="107"/>
      <c r="I42" s="107"/>
      <c r="J42" s="33"/>
      <c r="K42" s="76"/>
      <c r="M42" s="2"/>
      <c r="N42" s="2"/>
      <c r="P42" s="76"/>
      <c r="R42" s="86">
        <f>IF(OR($B$42="",$H$41="",$H$45="",$M$41="",$M$46=""),0,ROUNDDOWN($B$42*$H$41/$H$45*$M$41/$M$46,0))</f>
        <v>16250</v>
      </c>
      <c r="S42" s="87"/>
    </row>
    <row r="43" spans="2:19" ht="6.75" customHeight="1" x14ac:dyDescent="0.15">
      <c r="B43" s="80"/>
      <c r="C43" s="81"/>
      <c r="D43" s="82"/>
      <c r="E43" s="76"/>
      <c r="F43" s="32"/>
      <c r="G43" s="104"/>
      <c r="J43" s="33"/>
      <c r="K43" s="76"/>
      <c r="M43" s="2"/>
      <c r="N43" s="2"/>
      <c r="P43" s="76"/>
      <c r="R43" s="88"/>
      <c r="S43" s="89"/>
    </row>
    <row r="44" spans="2:19" ht="6" customHeight="1" x14ac:dyDescent="0.15">
      <c r="B44" s="80"/>
      <c r="C44" s="81"/>
      <c r="D44" s="82"/>
      <c r="E44" s="76"/>
      <c r="F44" s="32"/>
      <c r="G44" s="104"/>
      <c r="H44" s="34"/>
      <c r="I44" s="34"/>
      <c r="J44" s="33"/>
      <c r="K44" s="76"/>
      <c r="M44" s="35"/>
      <c r="N44" s="35"/>
      <c r="P44" s="76"/>
      <c r="R44" s="88"/>
      <c r="S44" s="89"/>
    </row>
    <row r="45" spans="2:19" ht="7.5" customHeight="1" thickBot="1" x14ac:dyDescent="0.2">
      <c r="B45" s="83"/>
      <c r="C45" s="84"/>
      <c r="D45" s="85"/>
      <c r="E45" s="76"/>
      <c r="F45" s="32"/>
      <c r="G45" s="104"/>
      <c r="H45" s="92">
        <f>$H$24</f>
        <v>20000000</v>
      </c>
      <c r="I45" s="92"/>
      <c r="J45" s="33"/>
      <c r="K45" s="76"/>
      <c r="M45" s="2"/>
      <c r="N45" s="2"/>
      <c r="P45" s="76"/>
      <c r="R45" s="90"/>
      <c r="S45" s="91"/>
    </row>
    <row r="46" spans="2:19" ht="12.6" customHeight="1" thickTop="1" x14ac:dyDescent="0.15">
      <c r="E46" s="76"/>
      <c r="F46" s="32"/>
      <c r="G46" s="104"/>
      <c r="H46" s="92"/>
      <c r="I46" s="92"/>
      <c r="J46" s="33"/>
      <c r="K46" s="76"/>
      <c r="M46" s="94">
        <f>IF($E$26="","",$E$26)</f>
        <v>1.7</v>
      </c>
      <c r="N46" s="95"/>
      <c r="P46" s="76"/>
      <c r="R46" t="s">
        <v>39</v>
      </c>
    </row>
    <row r="47" spans="2:19" ht="7.5" customHeight="1" x14ac:dyDescent="0.15">
      <c r="E47" s="2"/>
      <c r="F47" s="36"/>
      <c r="G47" s="105"/>
      <c r="H47" s="93"/>
      <c r="I47" s="93"/>
      <c r="J47" s="37"/>
      <c r="K47" s="2"/>
      <c r="M47" s="96"/>
      <c r="N47" s="97"/>
      <c r="P47" s="2"/>
    </row>
    <row r="48" spans="2:19" ht="15.95" customHeight="1" thickBot="1" x14ac:dyDescent="0.2">
      <c r="Q48" s="75"/>
      <c r="R48" s="75"/>
    </row>
    <row r="49" spans="2:19" ht="20.100000000000001" customHeight="1" thickTop="1" x14ac:dyDescent="0.15">
      <c r="M49" s="54" t="s">
        <v>43</v>
      </c>
      <c r="N49" s="55"/>
      <c r="O49" s="55"/>
      <c r="P49" s="56"/>
      <c r="Q49" s="60">
        <f>$R$42</f>
        <v>16250</v>
      </c>
      <c r="R49" s="61"/>
      <c r="S49" s="62"/>
    </row>
    <row r="50" spans="2:19" ht="20.100000000000001" customHeight="1" thickBot="1" x14ac:dyDescent="0.2">
      <c r="M50" s="57"/>
      <c r="N50" s="58"/>
      <c r="O50" s="58"/>
      <c r="P50" s="59"/>
      <c r="Q50" s="63"/>
      <c r="R50" s="64"/>
      <c r="S50" s="65"/>
    </row>
    <row r="51" spans="2:19" ht="15" thickTop="1" thickBot="1" x14ac:dyDescent="0.2"/>
    <row r="52" spans="2:19" ht="14.25" customHeight="1" thickTop="1" x14ac:dyDescent="0.15">
      <c r="B52" s="66" t="s">
        <v>44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8"/>
    </row>
    <row r="53" spans="2:19" ht="13.5" customHeight="1" x14ac:dyDescent="0.15">
      <c r="B53" s="69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1"/>
    </row>
    <row r="54" spans="2:19" ht="13.5" customHeight="1" x14ac:dyDescent="0.15"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1"/>
    </row>
    <row r="55" spans="2:19" ht="13.5" customHeight="1" x14ac:dyDescent="0.15">
      <c r="B55" s="69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2:19" ht="13.5" customHeight="1" x14ac:dyDescent="0.15">
      <c r="B56" s="69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</row>
    <row r="57" spans="2:19" ht="14.25" customHeight="1" x14ac:dyDescent="0.15"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1"/>
    </row>
    <row r="58" spans="2:19" ht="9" customHeight="1" thickBot="1" x14ac:dyDescent="0.2">
      <c r="B58" s="72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4"/>
    </row>
    <row r="59" spans="2:19" ht="16.5" customHeight="1" thickTop="1" x14ac:dyDescent="0.15"/>
    <row r="60" spans="2:19" ht="17.25" customHeight="1" x14ac:dyDescent="0.15"/>
    <row r="61" spans="2:19" ht="16.5" customHeight="1" x14ac:dyDescent="0.15"/>
  </sheetData>
  <mergeCells count="60">
    <mergeCell ref="B2:S2"/>
    <mergeCell ref="P4:S4"/>
    <mergeCell ref="P5:S5"/>
    <mergeCell ref="P6:S6"/>
    <mergeCell ref="B7:R7"/>
    <mergeCell ref="U9:V10"/>
    <mergeCell ref="W9:X10"/>
    <mergeCell ref="B11:C12"/>
    <mergeCell ref="D11:H11"/>
    <mergeCell ref="I11:L11"/>
    <mergeCell ref="M11:Q11"/>
    <mergeCell ref="D12:H12"/>
    <mergeCell ref="I12:L12"/>
    <mergeCell ref="M12:Q12"/>
    <mergeCell ref="B9:C9"/>
    <mergeCell ref="D9:H9"/>
    <mergeCell ref="B13:S13"/>
    <mergeCell ref="B15:D15"/>
    <mergeCell ref="E15:E17"/>
    <mergeCell ref="F15:L15"/>
    <mergeCell ref="B16:D16"/>
    <mergeCell ref="F16:J16"/>
    <mergeCell ref="B17:D17"/>
    <mergeCell ref="F17:L17"/>
    <mergeCell ref="M17:S17"/>
    <mergeCell ref="B19:F19"/>
    <mergeCell ref="H19:J19"/>
    <mergeCell ref="B20:F20"/>
    <mergeCell ref="H20:J20"/>
    <mergeCell ref="E23:F24"/>
    <mergeCell ref="G23:G24"/>
    <mergeCell ref="H23:K23"/>
    <mergeCell ref="H24:K24"/>
    <mergeCell ref="B26:D26"/>
    <mergeCell ref="E26:I26"/>
    <mergeCell ref="B33:C34"/>
    <mergeCell ref="E33:E34"/>
    <mergeCell ref="G33:I34"/>
    <mergeCell ref="M33:N33"/>
    <mergeCell ref="P33:P34"/>
    <mergeCell ref="R33:R34"/>
    <mergeCell ref="M34:N34"/>
    <mergeCell ref="B38:D39"/>
    <mergeCell ref="E38:K39"/>
    <mergeCell ref="K33:K34"/>
    <mergeCell ref="M49:P50"/>
    <mergeCell ref="Q49:S50"/>
    <mergeCell ref="B52:S58"/>
    <mergeCell ref="P41:P46"/>
    <mergeCell ref="B42:D45"/>
    <mergeCell ref="R42:S45"/>
    <mergeCell ref="H45:I47"/>
    <mergeCell ref="M46:N47"/>
    <mergeCell ref="Q48:R48"/>
    <mergeCell ref="B41:D41"/>
    <mergeCell ref="E41:E46"/>
    <mergeCell ref="G41:G47"/>
    <mergeCell ref="H41:I42"/>
    <mergeCell ref="K41:K46"/>
    <mergeCell ref="M41:N41"/>
  </mergeCells>
  <phoneticPr fontId="3"/>
  <conditionalFormatting sqref="Q49:S50">
    <cfRule type="cellIs" dxfId="1" priority="1" operator="equal">
      <formula>0</formula>
    </cfRule>
  </conditionalFormatting>
  <conditionalFormatting sqref="R42:S45">
    <cfRule type="cellIs" dxfId="0" priority="2" operator="equal">
      <formula>0</formula>
    </cfRule>
  </conditionalFormatting>
  <printOptions horizontalCentered="1"/>
  <pageMargins left="0.70866141732283472" right="0.70866141732283472" top="0.55118110236220474" bottom="0.35433070866141736" header="0.11811023622047245" footer="0.11811023622047245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【別紙2】計算書</vt:lpstr>
      <vt:lpstr>記載例①R7借入</vt:lpstr>
      <vt:lpstr>記載例②R6借入</vt:lpstr>
      <vt:lpstr>【別紙2】計算書!Print_Area</vt:lpstr>
      <vt:lpstr>記載例①R7借入!Print_Area</vt:lpstr>
      <vt:lpstr>記載例②R6借入!Print_Area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　拓也</dc:creator>
  <cp:lastModifiedBy>J22065</cp:lastModifiedBy>
  <cp:lastPrinted>2024-01-18T05:57:45Z</cp:lastPrinted>
  <dcterms:created xsi:type="dcterms:W3CDTF">2021-12-23T03:56:07Z</dcterms:created>
  <dcterms:modified xsi:type="dcterms:W3CDTF">2025-12-16T02:34:52Z</dcterms:modified>
</cp:coreProperties>
</file>